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ffic.sharepoint.com/sites/departments/na/Documents/- ERASMUS+/KA1/HO/KA107/2019/Algemeen/Kick Off/Documenten mailen naar deelnemers/"/>
    </mc:Choice>
  </mc:AlternateContent>
  <xr:revisionPtr revIDLastSave="0" documentId="8_{B0E03DFB-6746-490C-9A17-9ADFDE5354C9}" xr6:coauthVersionLast="44" xr6:coauthVersionMax="44" xr10:uidLastSave="{00000000-0000-0000-0000-000000000000}"/>
  <bookViews>
    <workbookView xWindow="-120" yWindow="-120" windowWidth="25440" windowHeight="15390" firstSheet="6" activeTab="17" xr2:uid="{17305A2C-1148-4E10-9AA2-787F54B494EE}"/>
  </bookViews>
  <sheets>
    <sheet name="Totals" sheetId="6" r:id="rId1"/>
    <sheet name="Land1" sheetId="2" r:id="rId2"/>
    <sheet name="Land2" sheetId="3" r:id="rId3"/>
    <sheet name="Land3" sheetId="4" r:id="rId4"/>
    <sheet name="Land4" sheetId="7" r:id="rId5"/>
    <sheet name="Land5" sheetId="8" r:id="rId6"/>
    <sheet name="Land6" sheetId="9" r:id="rId7"/>
    <sheet name="Land7" sheetId="10" r:id="rId8"/>
    <sheet name="Land8" sheetId="11" r:id="rId9"/>
    <sheet name="Land9" sheetId="12" r:id="rId10"/>
    <sheet name="Land10" sheetId="13" r:id="rId11"/>
    <sheet name="Land11" sheetId="17" r:id="rId12"/>
    <sheet name="Land12" sheetId="18" r:id="rId13"/>
    <sheet name="Land13" sheetId="19" r:id="rId14"/>
    <sheet name="Land14" sheetId="20" r:id="rId15"/>
    <sheet name="Land15" sheetId="14" r:id="rId16"/>
    <sheet name="Land16" sheetId="15" r:id="rId17"/>
    <sheet name="Land17" sheetId="16" r:id="rId18"/>
    <sheet name="Duur (Eu methodiek)" sheetId="5" r:id="rId19"/>
    <sheet name="data" sheetId="1" r:id="rId20"/>
  </sheets>
  <definedNames>
    <definedName name="Band">data!$J$1:$J$7</definedName>
    <definedName name="Landen">data!$O$1:$O$159</definedName>
    <definedName name="richting">data!$I$1:$I$2</definedName>
    <definedName name="Type">data!$H$1:$H$2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4" i="6" l="1"/>
  <c r="W31" i="6"/>
  <c r="W28" i="6"/>
  <c r="W25" i="6"/>
  <c r="W19" i="6"/>
  <c r="W16" i="6"/>
  <c r="S34" i="6"/>
  <c r="S31" i="6"/>
  <c r="S28" i="6"/>
  <c r="S25" i="6"/>
  <c r="S22" i="6"/>
  <c r="S19" i="6"/>
  <c r="S16" i="6"/>
  <c r="AA34" i="6"/>
  <c r="AA31" i="6"/>
  <c r="AA28" i="6"/>
  <c r="AA25" i="6"/>
  <c r="AA19" i="6"/>
  <c r="AA16" i="6"/>
  <c r="Y34" i="6"/>
  <c r="Y31" i="6"/>
  <c r="Y28" i="6"/>
  <c r="Y25" i="6"/>
  <c r="Y22" i="6"/>
  <c r="Y19" i="6"/>
  <c r="Y16" i="6"/>
  <c r="H41" i="20"/>
  <c r="G41" i="20"/>
  <c r="H40" i="20"/>
  <c r="G40" i="20"/>
  <c r="H39" i="20"/>
  <c r="G39" i="20"/>
  <c r="H38" i="20"/>
  <c r="G38" i="20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G42" i="20" s="1"/>
  <c r="M21" i="20" s="1"/>
  <c r="M22" i="20" s="1"/>
  <c r="H41" i="19"/>
  <c r="G41" i="19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G42" i="19" s="1"/>
  <c r="M21" i="19" s="1"/>
  <c r="M22" i="19" s="1"/>
  <c r="AA22" i="6" s="1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G42" i="18" s="1"/>
  <c r="M21" i="18" s="1"/>
  <c r="M22" i="18" s="1"/>
  <c r="H41" i="17"/>
  <c r="G41" i="17"/>
  <c r="H40" i="17"/>
  <c r="G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G42" i="17" s="1"/>
  <c r="M21" i="17" s="1"/>
  <c r="M22" i="17" s="1"/>
  <c r="H41" i="16"/>
  <c r="G41" i="16"/>
  <c r="H40" i="16"/>
  <c r="G40" i="16"/>
  <c r="H39" i="16"/>
  <c r="G39" i="16"/>
  <c r="H38" i="16"/>
  <c r="G38" i="16"/>
  <c r="H37" i="16"/>
  <c r="G37" i="16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G42" i="16" s="1"/>
  <c r="M21" i="16" s="1"/>
  <c r="M22" i="16" s="1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G42" i="15" s="1"/>
  <c r="M21" i="15" s="1"/>
  <c r="M22" i="15" s="1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G42" i="14" s="1"/>
  <c r="M21" i="14" s="1"/>
  <c r="M22" i="14" s="1"/>
  <c r="W22" i="6" l="1"/>
  <c r="G43" i="6"/>
  <c r="G40" i="6"/>
  <c r="G37" i="6"/>
  <c r="G34" i="6"/>
  <c r="G31" i="6"/>
  <c r="G28" i="6"/>
  <c r="G25" i="6"/>
  <c r="M43" i="6" l="1"/>
  <c r="M40" i="6"/>
  <c r="M37" i="6"/>
  <c r="M34" i="6"/>
  <c r="M31" i="6"/>
  <c r="H41" i="13"/>
  <c r="G41" i="13"/>
  <c r="H40" i="13"/>
  <c r="G40" i="13"/>
  <c r="H39" i="13"/>
  <c r="G39" i="13"/>
  <c r="H38" i="13"/>
  <c r="G38" i="13"/>
  <c r="H37" i="13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M28" i="6"/>
  <c r="M25" i="6"/>
  <c r="M22" i="6"/>
  <c r="M19" i="6"/>
  <c r="M16" i="6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12" i="8"/>
  <c r="G13" i="8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12" i="7"/>
  <c r="G13" i="7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12" i="4"/>
  <c r="G13" i="4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2" i="2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3" i="3"/>
  <c r="G14" i="3"/>
  <c r="G15" i="3"/>
  <c r="G12" i="3"/>
  <c r="G42" i="10" l="1"/>
  <c r="G42" i="11"/>
  <c r="G42" i="13"/>
  <c r="G42" i="12"/>
  <c r="M21" i="12" s="1"/>
  <c r="M22" i="12" s="1"/>
  <c r="O40" i="6" s="1"/>
  <c r="G42" i="9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G42" i="8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G42" i="7"/>
  <c r="M21" i="11" l="1"/>
  <c r="M22" i="11" s="1"/>
  <c r="O37" i="6" s="1"/>
  <c r="K37" i="6"/>
  <c r="M21" i="8"/>
  <c r="M22" i="8" s="1"/>
  <c r="O28" i="6" s="1"/>
  <c r="K28" i="6"/>
  <c r="M21" i="7"/>
  <c r="M22" i="7" s="1"/>
  <c r="O25" i="6" s="1"/>
  <c r="K25" i="6"/>
  <c r="M21" i="13"/>
  <c r="M22" i="13" s="1"/>
  <c r="O43" i="6" s="1"/>
  <c r="K43" i="6"/>
  <c r="M21" i="10"/>
  <c r="M22" i="10" s="1"/>
  <c r="O34" i="6" s="1"/>
  <c r="K34" i="6"/>
  <c r="K40" i="6"/>
  <c r="M21" i="9"/>
  <c r="M22" i="9" s="1"/>
  <c r="O31" i="6" s="1"/>
  <c r="K31" i="6"/>
  <c r="G22" i="6"/>
  <c r="G19" i="6"/>
  <c r="G16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2" i="5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42" i="4" l="1"/>
  <c r="G42" i="3"/>
  <c r="K19" i="6" l="1"/>
  <c r="M21" i="3"/>
  <c r="M22" i="3" s="1"/>
  <c r="O19" i="6" s="1"/>
  <c r="K22" i="6"/>
  <c r="M21" i="4"/>
  <c r="M22" i="4" s="1"/>
  <c r="O22" i="6" s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13" i="2"/>
  <c r="H14" i="2"/>
  <c r="H15" i="2"/>
  <c r="H16" i="2"/>
  <c r="H12" i="2"/>
  <c r="G42" i="2" l="1"/>
  <c r="K16" i="6" l="1"/>
  <c r="M21" i="2"/>
  <c r="M22" i="2" s="1"/>
  <c r="O16" i="6" s="1"/>
</calcChain>
</file>

<file path=xl/sharedStrings.xml><?xml version="1.0" encoding="utf-8"?>
<sst xmlns="http://schemas.openxmlformats.org/spreadsheetml/2006/main" count="713" uniqueCount="209">
  <si>
    <t>In</t>
  </si>
  <si>
    <t>Student</t>
  </si>
  <si>
    <t>KA107 project tool</t>
  </si>
  <si>
    <t>Staff</t>
  </si>
  <si>
    <t>Uit</t>
  </si>
  <si>
    <t>Type mobiliteit</t>
  </si>
  <si>
    <t>In of uit</t>
  </si>
  <si>
    <t>Duur (days)</t>
  </si>
  <si>
    <t>Distance band</t>
  </si>
  <si>
    <t>Vergoeding</t>
  </si>
  <si>
    <t>10-99 KM</t>
  </si>
  <si>
    <t>100-499 KM</t>
  </si>
  <si>
    <t>500-1999 KM</t>
  </si>
  <si>
    <t>2000-2999 KM</t>
  </si>
  <si>
    <t>3000-3999 KM</t>
  </si>
  <si>
    <t>4000-7999 KM</t>
  </si>
  <si>
    <t>&gt;8000 KM</t>
  </si>
  <si>
    <t>Aantal</t>
  </si>
  <si>
    <t>Totaal</t>
  </si>
  <si>
    <t>Instructie</t>
  </si>
  <si>
    <t>Duur</t>
  </si>
  <si>
    <t>Brussel werkt met een financeel jaar</t>
  </si>
  <si>
    <t>Ga je 2 maanden op pad dan zijn dat dus 60 dagen</t>
  </si>
  <si>
    <t>StudentIn</t>
  </si>
  <si>
    <t>StudentUit</t>
  </si>
  <si>
    <t>StaffIn</t>
  </si>
  <si>
    <t>StaffUit</t>
  </si>
  <si>
    <t>Land</t>
  </si>
  <si>
    <t>Startdatum</t>
  </si>
  <si>
    <t>Einddatum</t>
  </si>
  <si>
    <t>Duur in dagen</t>
  </si>
  <si>
    <t>Als het aantal dagen wil weten tussen twee data</t>
  </si>
  <si>
    <t>kun je die op het tabblad "Duur" berekenen</t>
  </si>
  <si>
    <t>Albania</t>
  </si>
  <si>
    <t>Bosnia and Herzegovina</t>
  </si>
  <si>
    <t>Kosovo</t>
  </si>
  <si>
    <t>Montenegro</t>
  </si>
  <si>
    <t>Serbia</t>
  </si>
  <si>
    <t>Armenia</t>
  </si>
  <si>
    <t>Azerbaijan</t>
  </si>
  <si>
    <t>Belarus</t>
  </si>
  <si>
    <t>Georgia</t>
  </si>
  <si>
    <t>Moldova</t>
  </si>
  <si>
    <t>Ukraine</t>
  </si>
  <si>
    <t>Algeria</t>
  </si>
  <si>
    <t>Egypt</t>
  </si>
  <si>
    <t>Israel</t>
  </si>
  <si>
    <t>Jordan</t>
  </si>
  <si>
    <t>Lebanon</t>
  </si>
  <si>
    <t>Libya</t>
  </si>
  <si>
    <t>Morocco</t>
  </si>
  <si>
    <t>Palestine</t>
  </si>
  <si>
    <t>Syria</t>
  </si>
  <si>
    <t>Tunisia</t>
  </si>
  <si>
    <t>Russia</t>
  </si>
  <si>
    <t>Afghanistan</t>
  </si>
  <si>
    <t>Bangladesh</t>
  </si>
  <si>
    <t>Bhutan</t>
  </si>
  <si>
    <t>Cambodia</t>
  </si>
  <si>
    <t>China</t>
  </si>
  <si>
    <t>DPR Korea</t>
  </si>
  <si>
    <t>India</t>
  </si>
  <si>
    <t>Indonesia</t>
  </si>
  <si>
    <t>Laos</t>
  </si>
  <si>
    <t>Malaysia</t>
  </si>
  <si>
    <t>Maldives</t>
  </si>
  <si>
    <t>Mongolia</t>
  </si>
  <si>
    <t>Myanmar</t>
  </si>
  <si>
    <t>Nepal</t>
  </si>
  <si>
    <t>Pakistan</t>
  </si>
  <si>
    <t>Philippines</t>
  </si>
  <si>
    <t>Sri Lanka</t>
  </si>
  <si>
    <t>Thailand</t>
  </si>
  <si>
    <t>Vietnam</t>
  </si>
  <si>
    <t>Kazakhstan</t>
  </si>
  <si>
    <t>Kyrgyzstan</t>
  </si>
  <si>
    <t>Tajikistan</t>
  </si>
  <si>
    <t>Turkmenistan</t>
  </si>
  <si>
    <t>Uzbekistan</t>
  </si>
  <si>
    <t>Argentina</t>
  </si>
  <si>
    <t>Bolivia</t>
  </si>
  <si>
    <t>Brazil</t>
  </si>
  <si>
    <t>Chile</t>
  </si>
  <si>
    <t>Colombia</t>
  </si>
  <si>
    <t>Costa Rica</t>
  </si>
  <si>
    <t>Cuba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</si>
  <si>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</si>
  <si>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</si>
  <si>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</si>
  <si>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</si>
  <si>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</si>
  <si>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</si>
  <si>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</si>
  <si>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</si>
  <si>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Peru</t>
  </si>
  <si>
    <t>Uruguay</t>
  </si>
  <si>
    <t>Venezuela</t>
  </si>
  <si>
    <t>Iran</t>
  </si>
  <si>
    <t>Iraq</t>
  </si>
  <si>
    <t>Yemen</t>
  </si>
  <si>
    <t>South Africa</t>
  </si>
  <si>
    <t>Angola</t>
  </si>
  <si>
    <t>Antigua and Barbuda</t>
  </si>
  <si>
    <t>Bahamas</t>
  </si>
  <si>
    <t>Barbados</t>
  </si>
  <si>
    <t>Belize</t>
  </si>
  <si>
    <t>Benin</t>
  </si>
  <si>
    <t>Botswana</t>
  </si>
  <si>
    <t>Burundi</t>
  </si>
  <si>
    <t>Cape Verde</t>
  </si>
  <si>
    <t>Central African Republic</t>
  </si>
  <si>
    <t>Comoros</t>
  </si>
  <si>
    <t>Congo</t>
  </si>
  <si>
    <t>Congo-Democratic Republic of the</t>
  </si>
  <si>
    <t>Cook Islands</t>
  </si>
  <si>
    <t>Djibouti</t>
  </si>
  <si>
    <t>Dominica</t>
  </si>
  <si>
    <t>Dominican Republic</t>
  </si>
  <si>
    <t>Equatorial Guinea</t>
  </si>
  <si>
    <t>Eritrea</t>
  </si>
  <si>
    <t>Ethiopia</t>
  </si>
  <si>
    <t>Fiji</t>
  </si>
  <si>
    <t>Gabon</t>
  </si>
  <si>
    <t>Gambia</t>
  </si>
  <si>
    <t>Grenada</t>
  </si>
  <si>
    <t>Guinea-Bissau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</si>
  <si>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</si>
  <si>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</si>
  <si>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</si>
  <si>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</si>
  <si>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</si>
  <si>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</si>
  <si>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</si>
  <si>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</si>
  <si>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</si>
  <si>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Marshall Islands</t>
  </si>
  <si>
    <t>Mauritius</t>
  </si>
  <si>
    <t>Micronesia-Federated States of</t>
  </si>
  <si>
    <t>Mozambique</t>
  </si>
  <si>
    <t>Namibia</t>
  </si>
  <si>
    <t>Nauru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</si>
  <si>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</si>
  <si>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</si>
  <si>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</si>
  <si>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</si>
  <si>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</si>
  <si>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</si>
  <si>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</si>
  <si>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</si>
  <si>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</si>
  <si>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Seychelles</t>
  </si>
  <si>
    <t>Sierra Leone</t>
  </si>
  <si>
    <t>Solomon Islands</t>
  </si>
  <si>
    <t>Somalia</t>
  </si>
  <si>
    <t>South Sudan</t>
  </si>
  <si>
    <t>Sudan</t>
  </si>
  <si>
    <t>Suriname</t>
  </si>
  <si>
    <t>Swaziland</t>
  </si>
  <si>
    <t>Timor Leste-Democratic Republic of</t>
  </si>
  <si>
    <t>Tanzania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</si>
  <si>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</si>
  <si>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</si>
  <si>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</si>
  <si>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</si>
  <si>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</si>
  <si>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</si>
  <si>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</si>
  <si>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</si>
  <si>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Burkina Faso</t>
  </si>
  <si>
    <t>Cameroon</t>
  </si>
  <si>
    <t>Chad</t>
  </si>
  <si>
    <t>Cote  d'Ivoire</t>
  </si>
  <si>
    <t>Ghana</t>
  </si>
  <si>
    <t>Guinea</t>
  </si>
  <si>
    <t>Mali</t>
  </si>
  <si>
    <t>Mauritania</t>
  </si>
  <si>
    <t>Niger</t>
  </si>
  <si>
    <t>Nigeria</t>
  </si>
  <si>
    <t>Republic of Côte d’Ivoire</t>
  </si>
  <si>
    <t>Senegal</t>
  </si>
  <si>
    <t>Canada</t>
  </si>
  <si>
    <t>United States of America</t>
  </si>
  <si>
    <t>Australia</t>
  </si>
  <si>
    <t>Brunei</t>
  </si>
  <si>
    <t>Hong Kong</t>
  </si>
  <si>
    <t>Japan</t>
  </si>
  <si>
    <t>Korea (Republic of)</t>
  </si>
  <si>
    <t>Macao</t>
  </si>
  <si>
    <t>New Zealand</t>
  </si>
  <si>
    <t>Singapore</t>
  </si>
  <si>
    <t>Taiwan</t>
  </si>
  <si>
    <t>Beschikbaar budget</t>
  </si>
  <si>
    <t>Uitgegeven Budget</t>
  </si>
  <si>
    <t>Over/tekort</t>
  </si>
  <si>
    <t>Budget</t>
  </si>
  <si>
    <t>e.g. iemand gaat 10 dagen weg en heeft 2 reisdagen dan vul</t>
  </si>
  <si>
    <t>je dus 12 dagen in.</t>
  </si>
  <si>
    <t xml:space="preserve">Dit betekent dat een jaar 360 dagen heeft </t>
  </si>
  <si>
    <t>Bij het invullen van de duur voor stafmobiliteit in deze tool</t>
  </si>
  <si>
    <t xml:space="preserve"> moet je de reisdagen erbij optellen</t>
  </si>
  <si>
    <t xml:space="preserve">                       De Mobility Tool is leidend</t>
  </si>
  <si>
    <t>Disclamer: U kunt geen rechten ontlenen aan deze tool</t>
  </si>
  <si>
    <t>Linksboven kun je per tabblad het land invullen</t>
  </si>
  <si>
    <t>In het midden kun je het beschikbare budget voor dat land</t>
  </si>
  <si>
    <t>invullen</t>
  </si>
  <si>
    <t>En alle maanden 30 dagen.</t>
  </si>
  <si>
    <t>Beschikbaar Budget</t>
  </si>
  <si>
    <t>verschil</t>
  </si>
  <si>
    <t>moet je de reisdagen erbij optellen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</si>
</sst>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3" borderId="2" xfId="0" applyFill="1" applyBorder="1"/>
    <xf numFmtId="0" fontId="0" fillId="3" borderId="5" xfId="0" applyFill="1" applyBorder="1"/>
    <xf numFmtId="2" fontId="0" fillId="0" borderId="0" xfId="0" applyNumberFormat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0" fillId="0" borderId="14" xfId="0" applyBorder="1"/>
    <xf numFmtId="0" fontId="4" fillId="0" borderId="1" xfId="0" applyFont="1" applyBorder="1" applyAlignment="1">
      <alignment horizontal="center" vertical="center"/>
    </xf>
    <xf numFmtId="0" fontId="0" fillId="6" borderId="0" xfId="0" applyFill="1" applyBorder="1"/>
    <xf numFmtId="0" fontId="1" fillId="6" borderId="0" xfId="0" applyFont="1" applyFill="1" applyBorder="1" applyAlignment="1">
      <alignment horizontal="center" vertical="center"/>
    </xf>
    <xf numFmtId="0" fontId="0" fillId="6" borderId="0" xfId="0" applyFill="1"/>
    <xf numFmtId="0" fontId="0" fillId="6" borderId="6" xfId="0" applyFill="1" applyBorder="1"/>
    <xf numFmtId="0" fontId="1" fillId="3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14" fontId="0" fillId="0" borderId="5" xfId="0" applyNumberFormat="1" applyBorder="1"/>
    <xf numFmtId="14" fontId="0" fillId="0" borderId="0" xfId="0" applyNumberFormat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8" xfId="0" applyFill="1" applyBorder="1"/>
    <xf numFmtId="0" fontId="0" fillId="4" borderId="12" xfId="0" applyFill="1" applyBorder="1"/>
    <xf numFmtId="0" fontId="0" fillId="0" borderId="1" xfId="0" applyFill="1" applyBorder="1"/>
    <xf numFmtId="0" fontId="1" fillId="6" borderId="0" xfId="0" applyFont="1" applyFill="1"/>
    <xf numFmtId="0" fontId="1" fillId="6" borderId="1" xfId="0" applyFont="1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0" fillId="5" borderId="0" xfId="0" applyFill="1"/>
    <xf numFmtId="0" fontId="6" fillId="6" borderId="0" xfId="0" applyFont="1" applyFill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0" fillId="0" borderId="12" xfId="0" applyFill="1" applyBorder="1"/>
    <xf numFmtId="0" fontId="1" fillId="6" borderId="13" xfId="0" applyFont="1" applyFill="1" applyBorder="1" applyAlignment="1">
      <alignment horizontal="center" vertical="center"/>
    </xf>
    <xf numFmtId="44" fontId="5" fillId="6" borderId="0" xfId="0" applyNumberFormat="1" applyFont="1" applyFill="1" applyAlignment="1">
      <alignment horizontal="center" vertical="center"/>
    </xf>
    <xf numFmtId="0" fontId="0" fillId="6" borderId="0" xfId="0" applyFill="1" applyAlignment="1"/>
    <xf numFmtId="0" fontId="7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4" fontId="5" fillId="6" borderId="10" xfId="0" applyNumberFormat="1" applyFont="1" applyFill="1" applyBorder="1" applyAlignment="1">
      <alignment horizontal="center" vertical="center"/>
    </xf>
    <xf numFmtId="44" fontId="5" fillId="0" borderId="1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40</xdr:row>
      <xdr:rowOff>136072</xdr:rowOff>
    </xdr:from>
    <xdr:to>
      <xdr:col>27</xdr:col>
      <xdr:colOff>76201</xdr:colOff>
      <xdr:row>47</xdr:row>
      <xdr:rowOff>55790</xdr:rowOff>
    </xdr:to>
    <xdr:pic>
      <xdr:nvPicPr>
        <xdr:cNvPr id="4" name="Afbeelding 3" descr="https://nuffic.sharepoint.com/sites/departments/na/Documents/Communicatie/Plaatjes%20en%20logo's/NA/ErasmusplusLogo_klein.jpg">
          <a:extLst>
            <a:ext uri="{FF2B5EF4-FFF2-40B4-BE49-F238E27FC236}">
              <a16:creationId xmlns:a16="http://schemas.microsoft.com/office/drawing/2014/main" id="{A4DB87C7-9376-4BB0-B48E-625D1919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6143" y="9048751"/>
          <a:ext cx="1396093" cy="143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209909</xdr:colOff>
      <xdr:row>40</xdr:row>
      <xdr:rowOff>164447</xdr:rowOff>
    </xdr:from>
    <xdr:to>
      <xdr:col>23</xdr:col>
      <xdr:colOff>277586</xdr:colOff>
      <xdr:row>47</xdr:row>
      <xdr:rowOff>80284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79C19AC-0C08-45D0-93D5-DCFE4DD8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2123" y="9077126"/>
          <a:ext cx="3374213" cy="1426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2267-7B23-4DC0-B3F4-D44E23A24130}">
  <dimension ref="A1:AC48"/>
  <sheetViews>
    <sheetView zoomScale="70" zoomScaleNormal="70" workbookViewId="0">
      <selection activeCell="AC20" sqref="AC20"/>
    </sheetView>
  </sheetViews>
  <sheetFormatPr defaultRowHeight="15" x14ac:dyDescent="0.25"/>
  <cols>
    <col min="1" max="1" width="2.5703125" customWidth="1"/>
    <col min="2" max="2" width="4.42578125" customWidth="1"/>
    <col min="3" max="3" width="2.5703125" customWidth="1"/>
    <col min="8" max="8" width="7.42578125" bestFit="1" customWidth="1"/>
    <col min="11" max="11" width="23.85546875" bestFit="1" customWidth="1"/>
    <col min="13" max="13" width="25" bestFit="1" customWidth="1"/>
    <col min="15" max="15" width="10.5703125" bestFit="1" customWidth="1"/>
    <col min="20" max="20" width="7.42578125" bestFit="1" customWidth="1"/>
    <col min="23" max="23" width="23.85546875" bestFit="1" customWidth="1"/>
    <col min="25" max="25" width="25" bestFit="1" customWidth="1"/>
    <col min="27" max="27" width="10.5703125" bestFit="1" customWidth="1"/>
    <col min="29" max="29" width="42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25"/>
      <c r="B14" s="25"/>
      <c r="C14" s="25"/>
      <c r="D14" s="25"/>
      <c r="E14" s="25"/>
      <c r="F14" s="25"/>
      <c r="G14" s="25"/>
      <c r="H14" s="37" t="s">
        <v>27</v>
      </c>
      <c r="I14" s="46"/>
      <c r="J14" s="46"/>
      <c r="K14" s="37" t="s">
        <v>192</v>
      </c>
      <c r="L14" s="25"/>
      <c r="M14" s="37" t="s">
        <v>206</v>
      </c>
      <c r="N14" s="25"/>
      <c r="O14" s="37" t="s">
        <v>207</v>
      </c>
      <c r="P14" s="25"/>
      <c r="Q14" s="25"/>
      <c r="R14" s="25"/>
      <c r="S14" s="25"/>
      <c r="T14" s="37" t="s">
        <v>27</v>
      </c>
      <c r="U14" s="46"/>
      <c r="V14" s="46"/>
      <c r="W14" s="37" t="s">
        <v>192</v>
      </c>
      <c r="X14" s="25"/>
      <c r="Y14" s="37" t="s">
        <v>206</v>
      </c>
      <c r="Z14" s="25"/>
      <c r="AA14" s="37" t="s">
        <v>207</v>
      </c>
      <c r="AB14" s="25"/>
      <c r="AC14" s="25"/>
    </row>
    <row r="15" spans="1:29" ht="15.75" thickBo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ht="18.75" x14ac:dyDescent="0.25">
      <c r="A16" s="25"/>
      <c r="B16" s="25"/>
      <c r="C16" s="25"/>
      <c r="D16" s="25"/>
      <c r="E16" s="25"/>
      <c r="F16" s="25"/>
      <c r="G16" s="58" t="str">
        <f>IF(Land1!B10="","",Land1!B10)</f>
        <v/>
      </c>
      <c r="H16" s="59"/>
      <c r="I16" s="60"/>
      <c r="J16" s="25"/>
      <c r="K16" s="64">
        <f>Land1!G42</f>
        <v>0</v>
      </c>
      <c r="L16" s="25"/>
      <c r="M16" s="64">
        <f>Land1!M20</f>
        <v>0</v>
      </c>
      <c r="N16" s="55"/>
      <c r="O16" s="64">
        <f>Land1!M22</f>
        <v>0</v>
      </c>
      <c r="P16" s="25"/>
      <c r="Q16" s="25"/>
      <c r="R16" s="25"/>
      <c r="S16" s="58" t="str">
        <f>IF(Land11!B10="","",Land11!B10)</f>
        <v/>
      </c>
      <c r="T16" s="59"/>
      <c r="U16" s="60"/>
      <c r="V16" s="25"/>
      <c r="W16" s="64">
        <f>Land11!G42</f>
        <v>0</v>
      </c>
      <c r="X16" s="25"/>
      <c r="Y16" s="64">
        <f>Land11!M20</f>
        <v>0</v>
      </c>
      <c r="Z16" s="55"/>
      <c r="AA16" s="64">
        <f>Land11!M22</f>
        <v>0</v>
      </c>
      <c r="AB16" s="25"/>
      <c r="AC16" s="25"/>
    </row>
    <row r="17" spans="1:29" ht="19.5" thickBot="1" x14ac:dyDescent="0.3">
      <c r="A17" s="25"/>
      <c r="B17" s="25"/>
      <c r="C17" s="25"/>
      <c r="D17" s="25"/>
      <c r="E17" s="25"/>
      <c r="F17" s="25"/>
      <c r="G17" s="61"/>
      <c r="H17" s="62"/>
      <c r="I17" s="63"/>
      <c r="J17" s="25"/>
      <c r="K17" s="65"/>
      <c r="L17" s="25"/>
      <c r="M17" s="65"/>
      <c r="N17" s="55"/>
      <c r="O17" s="65"/>
      <c r="P17" s="25"/>
      <c r="Q17" s="25"/>
      <c r="R17" s="25"/>
      <c r="S17" s="61"/>
      <c r="T17" s="62"/>
      <c r="U17" s="63"/>
      <c r="V17" s="25"/>
      <c r="W17" s="65"/>
      <c r="X17" s="25"/>
      <c r="Y17" s="65"/>
      <c r="Z17" s="55"/>
      <c r="AA17" s="65"/>
      <c r="AB17" s="25"/>
      <c r="AC17" s="25"/>
    </row>
    <row r="18" spans="1:29" ht="19.5" thickBot="1" x14ac:dyDescent="0.3">
      <c r="A18" s="25"/>
      <c r="B18" s="25"/>
      <c r="C18" s="25"/>
      <c r="D18" s="25"/>
      <c r="E18" s="25"/>
      <c r="F18" s="25"/>
      <c r="G18" s="37"/>
      <c r="H18" s="37"/>
      <c r="I18" s="37"/>
      <c r="J18" s="25"/>
      <c r="K18" s="38"/>
      <c r="L18" s="25"/>
      <c r="M18" s="55"/>
      <c r="N18" s="55"/>
      <c r="O18" s="5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.75" x14ac:dyDescent="0.25">
      <c r="A19" s="25"/>
      <c r="B19" s="25"/>
      <c r="C19" s="25"/>
      <c r="D19" s="25"/>
      <c r="E19" s="25"/>
      <c r="F19" s="25"/>
      <c r="G19" s="58" t="str">
        <f>IF(Land2!B10="","",Land2!B10)</f>
        <v/>
      </c>
      <c r="H19" s="59"/>
      <c r="I19" s="60"/>
      <c r="J19" s="25"/>
      <c r="K19" s="64">
        <f>Land2!G42</f>
        <v>0</v>
      </c>
      <c r="L19" s="25"/>
      <c r="M19" s="64">
        <f>Land2!M20</f>
        <v>0</v>
      </c>
      <c r="N19" s="55"/>
      <c r="O19" s="64">
        <f>Land2!M22</f>
        <v>0</v>
      </c>
      <c r="P19" s="25"/>
      <c r="Q19" s="25"/>
      <c r="R19" s="25"/>
      <c r="S19" s="58" t="str">
        <f>IF(Land12!B10="","",Land12!B10)</f>
        <v/>
      </c>
      <c r="T19" s="59"/>
      <c r="U19" s="60"/>
      <c r="V19" s="25"/>
      <c r="W19" s="64">
        <f>Land12!G42</f>
        <v>0</v>
      </c>
      <c r="X19" s="25"/>
      <c r="Y19" s="64">
        <f>Land12!M20</f>
        <v>0</v>
      </c>
      <c r="Z19" s="55"/>
      <c r="AA19" s="64">
        <f>Land12!M22</f>
        <v>0</v>
      </c>
      <c r="AB19" s="25"/>
      <c r="AC19" s="25"/>
    </row>
    <row r="20" spans="1:29" ht="19.5" thickBot="1" x14ac:dyDescent="0.3">
      <c r="A20" s="25"/>
      <c r="B20" s="25"/>
      <c r="C20" s="25"/>
      <c r="D20" s="25"/>
      <c r="E20" s="25"/>
      <c r="F20" s="25"/>
      <c r="G20" s="61"/>
      <c r="H20" s="62"/>
      <c r="I20" s="63"/>
      <c r="J20" s="25"/>
      <c r="K20" s="65"/>
      <c r="L20" s="25"/>
      <c r="M20" s="65"/>
      <c r="N20" s="55"/>
      <c r="O20" s="65"/>
      <c r="P20" s="25"/>
      <c r="Q20" s="25"/>
      <c r="R20" s="25"/>
      <c r="S20" s="61"/>
      <c r="T20" s="62"/>
      <c r="U20" s="63"/>
      <c r="V20" s="25"/>
      <c r="W20" s="65"/>
      <c r="X20" s="25"/>
      <c r="Y20" s="65"/>
      <c r="Z20" s="55"/>
      <c r="AA20" s="65"/>
      <c r="AB20" s="25"/>
      <c r="AC20" s="25"/>
    </row>
    <row r="21" spans="1:29" ht="19.5" thickBot="1" x14ac:dyDescent="0.3">
      <c r="A21" s="25"/>
      <c r="B21" s="25"/>
      <c r="C21" s="25"/>
      <c r="D21" s="25"/>
      <c r="E21" s="25"/>
      <c r="F21" s="25"/>
      <c r="G21" s="37"/>
      <c r="H21" s="37"/>
      <c r="I21" s="37"/>
      <c r="J21" s="25"/>
      <c r="K21" s="38"/>
      <c r="L21" s="25"/>
      <c r="M21" s="55"/>
      <c r="N21" s="55"/>
      <c r="O21" s="5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8.75" x14ac:dyDescent="0.25">
      <c r="A22" s="25"/>
      <c r="B22" s="25"/>
      <c r="C22" s="25"/>
      <c r="D22" s="25"/>
      <c r="E22" s="25"/>
      <c r="F22" s="25"/>
      <c r="G22" s="58" t="str">
        <f>IF(Land3!B10="","",Land3!B10)</f>
        <v/>
      </c>
      <c r="H22" s="59"/>
      <c r="I22" s="60"/>
      <c r="J22" s="25"/>
      <c r="K22" s="64">
        <f>Land3!G42</f>
        <v>0</v>
      </c>
      <c r="L22" s="25"/>
      <c r="M22" s="64">
        <f>Land3!M20</f>
        <v>0</v>
      </c>
      <c r="N22" s="55"/>
      <c r="O22" s="64">
        <f>Land3!M22</f>
        <v>0</v>
      </c>
      <c r="P22" s="25"/>
      <c r="Q22" s="25"/>
      <c r="R22" s="25"/>
      <c r="S22" s="58" t="str">
        <f>IF(Land13!B10="","",Land13!B10)</f>
        <v/>
      </c>
      <c r="T22" s="59"/>
      <c r="U22" s="60"/>
      <c r="V22" s="25"/>
      <c r="W22" s="64">
        <f>Land13!G42</f>
        <v>0</v>
      </c>
      <c r="X22" s="25"/>
      <c r="Y22" s="64">
        <f>Land13!M20</f>
        <v>0</v>
      </c>
      <c r="Z22" s="55"/>
      <c r="AA22" s="64">
        <f>Land13!M22</f>
        <v>0</v>
      </c>
      <c r="AB22" s="25"/>
      <c r="AC22" s="25"/>
    </row>
    <row r="23" spans="1:29" ht="19.5" thickBot="1" x14ac:dyDescent="0.3">
      <c r="A23" s="25"/>
      <c r="B23" s="25"/>
      <c r="C23" s="25"/>
      <c r="D23" s="25"/>
      <c r="E23" s="25"/>
      <c r="F23" s="25"/>
      <c r="G23" s="61"/>
      <c r="H23" s="62"/>
      <c r="I23" s="63"/>
      <c r="J23" s="25"/>
      <c r="K23" s="65"/>
      <c r="L23" s="25"/>
      <c r="M23" s="65"/>
      <c r="N23" s="55"/>
      <c r="O23" s="65"/>
      <c r="P23" s="25"/>
      <c r="Q23" s="25"/>
      <c r="R23" s="25"/>
      <c r="S23" s="61"/>
      <c r="T23" s="62"/>
      <c r="U23" s="63"/>
      <c r="V23" s="25"/>
      <c r="W23" s="65"/>
      <c r="X23" s="25"/>
      <c r="Y23" s="65"/>
      <c r="Z23" s="55"/>
      <c r="AA23" s="65"/>
      <c r="AB23" s="25"/>
      <c r="AC23" s="25"/>
    </row>
    <row r="24" spans="1:29" ht="19.5" thickBo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55"/>
      <c r="N24" s="55"/>
      <c r="O24" s="5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8.75" x14ac:dyDescent="0.25">
      <c r="A25" s="25"/>
      <c r="B25" s="25"/>
      <c r="C25" s="25"/>
      <c r="D25" s="25"/>
      <c r="E25" s="25"/>
      <c r="F25" s="25"/>
      <c r="G25" s="58" t="str">
        <f>IF(Land4!$B$10="","",Land4!$B$10)</f>
        <v/>
      </c>
      <c r="H25" s="59"/>
      <c r="I25" s="60"/>
      <c r="J25" s="25"/>
      <c r="K25" s="64">
        <f>Land4!G42</f>
        <v>0</v>
      </c>
      <c r="L25" s="25"/>
      <c r="M25" s="64">
        <f>Land4!M20</f>
        <v>0</v>
      </c>
      <c r="N25" s="55"/>
      <c r="O25" s="64">
        <f>Land4!M22</f>
        <v>0</v>
      </c>
      <c r="P25" s="25"/>
      <c r="Q25" s="25"/>
      <c r="R25" s="25"/>
      <c r="S25" s="58" t="str">
        <f>IF(Land14!B10="","",Land14!B10)</f>
        <v/>
      </c>
      <c r="T25" s="59"/>
      <c r="U25" s="60"/>
      <c r="V25" s="25"/>
      <c r="W25" s="64">
        <f>Land14!G42</f>
        <v>0</v>
      </c>
      <c r="X25" s="25"/>
      <c r="Y25" s="64">
        <f>Land14!M20</f>
        <v>0</v>
      </c>
      <c r="Z25" s="55"/>
      <c r="AA25" s="64">
        <f>Land14!M22</f>
        <v>0</v>
      </c>
      <c r="AB25" s="25"/>
      <c r="AC25" s="25"/>
    </row>
    <row r="26" spans="1:29" ht="19.5" thickBot="1" x14ac:dyDescent="0.3">
      <c r="A26" s="25"/>
      <c r="B26" s="25"/>
      <c r="C26" s="25"/>
      <c r="D26" s="25"/>
      <c r="E26" s="25"/>
      <c r="F26" s="25"/>
      <c r="G26" s="61"/>
      <c r="H26" s="62"/>
      <c r="I26" s="63"/>
      <c r="J26" s="25"/>
      <c r="K26" s="65"/>
      <c r="L26" s="25"/>
      <c r="M26" s="65"/>
      <c r="N26" s="55"/>
      <c r="O26" s="65"/>
      <c r="P26" s="25"/>
      <c r="Q26" s="25"/>
      <c r="R26" s="25"/>
      <c r="S26" s="61"/>
      <c r="T26" s="62"/>
      <c r="U26" s="63"/>
      <c r="V26" s="25"/>
      <c r="W26" s="65"/>
      <c r="X26" s="25"/>
      <c r="Y26" s="65"/>
      <c r="Z26" s="55"/>
      <c r="AA26" s="65"/>
      <c r="AB26" s="25"/>
      <c r="AC26" s="25"/>
    </row>
    <row r="27" spans="1:29" ht="19.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55"/>
      <c r="N27" s="55"/>
      <c r="O27" s="5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8.75" x14ac:dyDescent="0.25">
      <c r="A28" s="25"/>
      <c r="B28" s="25"/>
      <c r="C28" s="25"/>
      <c r="D28" s="25"/>
      <c r="E28" s="25"/>
      <c r="F28" s="25"/>
      <c r="G28" s="58" t="str">
        <f>IF(Land5!$B$10="","",Land5!$B$10)</f>
        <v/>
      </c>
      <c r="H28" s="59"/>
      <c r="I28" s="60"/>
      <c r="J28" s="25"/>
      <c r="K28" s="64">
        <f>Land5!G42</f>
        <v>0</v>
      </c>
      <c r="L28" s="25"/>
      <c r="M28" s="64">
        <f>Land5!M20</f>
        <v>0</v>
      </c>
      <c r="N28" s="55"/>
      <c r="O28" s="64">
        <f>Land5!M22</f>
        <v>0</v>
      </c>
      <c r="P28" s="25"/>
      <c r="Q28" s="25"/>
      <c r="R28" s="25"/>
      <c r="S28" s="58" t="str">
        <f>IF(Land15!B10="","",Land15!B10)</f>
        <v/>
      </c>
      <c r="T28" s="59"/>
      <c r="U28" s="60"/>
      <c r="V28" s="25"/>
      <c r="W28" s="64">
        <f>Land15!G42</f>
        <v>0</v>
      </c>
      <c r="X28" s="25"/>
      <c r="Y28" s="64">
        <f>Land15!M20</f>
        <v>0</v>
      </c>
      <c r="Z28" s="55"/>
      <c r="AA28" s="64">
        <f>Land15!M22</f>
        <v>0</v>
      </c>
      <c r="AB28" s="25"/>
      <c r="AC28" s="25"/>
    </row>
    <row r="29" spans="1:29" ht="19.5" thickBot="1" x14ac:dyDescent="0.3">
      <c r="A29" s="25"/>
      <c r="B29" s="25"/>
      <c r="C29" s="25"/>
      <c r="D29" s="25"/>
      <c r="E29" s="25"/>
      <c r="F29" s="25"/>
      <c r="G29" s="61"/>
      <c r="H29" s="62"/>
      <c r="I29" s="63"/>
      <c r="J29" s="25"/>
      <c r="K29" s="65"/>
      <c r="L29" s="25"/>
      <c r="M29" s="65"/>
      <c r="N29" s="55"/>
      <c r="O29" s="65"/>
      <c r="P29" s="25"/>
      <c r="Q29" s="25"/>
      <c r="R29" s="25"/>
      <c r="S29" s="61"/>
      <c r="T29" s="62"/>
      <c r="U29" s="63"/>
      <c r="V29" s="25"/>
      <c r="W29" s="65"/>
      <c r="X29" s="25"/>
      <c r="Y29" s="65"/>
      <c r="Z29" s="55"/>
      <c r="AA29" s="65"/>
      <c r="AB29" s="25"/>
      <c r="AC29" s="25"/>
    </row>
    <row r="30" spans="1:29" ht="15.75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8.75" x14ac:dyDescent="0.25">
      <c r="A31" s="25"/>
      <c r="B31" s="25"/>
      <c r="C31" s="25"/>
      <c r="D31" s="25"/>
      <c r="E31" s="25"/>
      <c r="F31" s="25"/>
      <c r="G31" s="58" t="str">
        <f>IF(Land6!$B$10="","",Land6!$B$10)</f>
        <v/>
      </c>
      <c r="H31" s="59"/>
      <c r="I31" s="60"/>
      <c r="J31" s="25"/>
      <c r="K31" s="64">
        <f>Land6!G42</f>
        <v>0</v>
      </c>
      <c r="L31" s="25"/>
      <c r="M31" s="64">
        <f>Land6!M20</f>
        <v>0</v>
      </c>
      <c r="N31" s="55"/>
      <c r="O31" s="64">
        <f>Land6!M22</f>
        <v>0</v>
      </c>
      <c r="P31" s="25"/>
      <c r="Q31" s="25"/>
      <c r="R31" s="25"/>
      <c r="S31" s="58" t="str">
        <f>IF(Land16!B10="","",Land16!B10)</f>
        <v/>
      </c>
      <c r="T31" s="59"/>
      <c r="U31" s="60"/>
      <c r="V31" s="25"/>
      <c r="W31" s="64">
        <f>Land16!G42</f>
        <v>0</v>
      </c>
      <c r="X31" s="25"/>
      <c r="Y31" s="64">
        <f>Land16!M20</f>
        <v>0</v>
      </c>
      <c r="Z31" s="55"/>
      <c r="AA31" s="64">
        <f>Land16!M22</f>
        <v>0</v>
      </c>
      <c r="AB31" s="25"/>
      <c r="AC31" s="25"/>
    </row>
    <row r="32" spans="1:29" ht="19.5" thickBot="1" x14ac:dyDescent="0.3">
      <c r="A32" s="25"/>
      <c r="B32" s="25"/>
      <c r="C32" s="25"/>
      <c r="D32" s="25"/>
      <c r="E32" s="25"/>
      <c r="F32" s="25"/>
      <c r="G32" s="61"/>
      <c r="H32" s="62"/>
      <c r="I32" s="63"/>
      <c r="J32" s="25"/>
      <c r="K32" s="65"/>
      <c r="L32" s="25"/>
      <c r="M32" s="65"/>
      <c r="N32" s="55"/>
      <c r="O32" s="65"/>
      <c r="P32" s="25"/>
      <c r="Q32" s="25"/>
      <c r="R32" s="25"/>
      <c r="S32" s="61"/>
      <c r="T32" s="62"/>
      <c r="U32" s="63"/>
      <c r="V32" s="25"/>
      <c r="W32" s="65"/>
      <c r="X32" s="25"/>
      <c r="Y32" s="65"/>
      <c r="Z32" s="55"/>
      <c r="AA32" s="65"/>
      <c r="AB32" s="25"/>
      <c r="AC32" s="25"/>
    </row>
    <row r="33" spans="1:29" ht="15.75" thickBo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8.75" x14ac:dyDescent="0.25">
      <c r="A34" s="25"/>
      <c r="B34" s="25"/>
      <c r="C34" s="25"/>
      <c r="D34" s="25"/>
      <c r="E34" s="25"/>
      <c r="F34" s="25"/>
      <c r="G34" s="58" t="str">
        <f>IF(Land7!$B$10="","",Land7!$B$10)</f>
        <v/>
      </c>
      <c r="H34" s="59"/>
      <c r="I34" s="60"/>
      <c r="J34" s="25"/>
      <c r="K34" s="64">
        <f>Land7!G42</f>
        <v>0</v>
      </c>
      <c r="L34" s="25"/>
      <c r="M34" s="64">
        <f>Land7!M20</f>
        <v>0</v>
      </c>
      <c r="N34" s="55"/>
      <c r="O34" s="64">
        <f>Land7!M22</f>
        <v>0</v>
      </c>
      <c r="P34" s="25"/>
      <c r="Q34" s="25"/>
      <c r="R34" s="25"/>
      <c r="S34" s="58" t="str">
        <f>IF(Land17!B10="","",Land17!B10)</f>
        <v/>
      </c>
      <c r="T34" s="59"/>
      <c r="U34" s="60"/>
      <c r="V34" s="25"/>
      <c r="W34" s="64">
        <f>Land17!G42</f>
        <v>0</v>
      </c>
      <c r="X34" s="25"/>
      <c r="Y34" s="64">
        <f>Land17!M20</f>
        <v>0</v>
      </c>
      <c r="Z34" s="55"/>
      <c r="AA34" s="64">
        <f>Land17!M22</f>
        <v>0</v>
      </c>
      <c r="AB34" s="25"/>
      <c r="AC34" s="25"/>
    </row>
    <row r="35" spans="1:29" ht="19.5" thickBot="1" x14ac:dyDescent="0.3">
      <c r="A35" s="25"/>
      <c r="B35" s="25"/>
      <c r="C35" s="25"/>
      <c r="D35" s="25"/>
      <c r="E35" s="25"/>
      <c r="F35" s="25"/>
      <c r="G35" s="61"/>
      <c r="H35" s="62"/>
      <c r="I35" s="63"/>
      <c r="J35" s="25"/>
      <c r="K35" s="65"/>
      <c r="L35" s="25"/>
      <c r="M35" s="65"/>
      <c r="N35" s="55"/>
      <c r="O35" s="65"/>
      <c r="P35" s="25"/>
      <c r="Q35" s="25"/>
      <c r="R35" s="25"/>
      <c r="S35" s="61"/>
      <c r="T35" s="62"/>
      <c r="U35" s="63"/>
      <c r="V35" s="25"/>
      <c r="W35" s="65"/>
      <c r="X35" s="25"/>
      <c r="Y35" s="65"/>
      <c r="Z35" s="55"/>
      <c r="AA35" s="65"/>
      <c r="AB35" s="25"/>
      <c r="AC35" s="25"/>
    </row>
    <row r="36" spans="1:29" ht="21.75" thickBot="1" x14ac:dyDescent="0.3">
      <c r="A36" s="25"/>
      <c r="B36" s="25"/>
      <c r="C36" s="25"/>
      <c r="D36" s="25"/>
      <c r="E36" s="25"/>
      <c r="F36" s="25"/>
      <c r="G36" s="56"/>
      <c r="H36" s="56"/>
      <c r="I36" s="51"/>
      <c r="J36" s="56"/>
      <c r="K36" s="57"/>
      <c r="L36" s="56"/>
      <c r="M36" s="56"/>
      <c r="N36" s="56"/>
      <c r="O36" s="56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ht="18.75" x14ac:dyDescent="0.25">
      <c r="A37" s="25"/>
      <c r="B37" s="25"/>
      <c r="C37" s="25"/>
      <c r="D37" s="25"/>
      <c r="E37" s="25"/>
      <c r="F37" s="25"/>
      <c r="G37" s="58" t="str">
        <f>IF(Land8!$B$10="","",Land8!$B$10)</f>
        <v/>
      </c>
      <c r="H37" s="59"/>
      <c r="I37" s="60"/>
      <c r="J37" s="25"/>
      <c r="K37" s="64">
        <f>Land8!G42</f>
        <v>0</v>
      </c>
      <c r="L37" s="25"/>
      <c r="M37" s="64">
        <f>Land8!M20</f>
        <v>0</v>
      </c>
      <c r="N37" s="55"/>
      <c r="O37" s="64">
        <f>Land8!M22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 ht="19.5" thickBot="1" x14ac:dyDescent="0.3">
      <c r="A38" s="25"/>
      <c r="B38" s="25"/>
      <c r="C38" s="25"/>
      <c r="D38" s="25"/>
      <c r="E38" s="25"/>
      <c r="F38" s="25"/>
      <c r="G38" s="61"/>
      <c r="H38" s="62"/>
      <c r="I38" s="63"/>
      <c r="J38" s="25"/>
      <c r="K38" s="65"/>
      <c r="L38" s="25"/>
      <c r="M38" s="65"/>
      <c r="N38" s="55"/>
      <c r="O38" s="6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15.75" thickBot="1" x14ac:dyDescent="0.3">
      <c r="A39" s="25"/>
      <c r="B39" s="25"/>
      <c r="C39" s="25"/>
      <c r="D39" s="25"/>
      <c r="E39" s="25"/>
      <c r="F39" s="25"/>
      <c r="G39" s="56"/>
      <c r="H39" s="56"/>
      <c r="I39" s="56"/>
      <c r="J39" s="56"/>
      <c r="K39" s="56"/>
      <c r="L39" s="56"/>
      <c r="M39" s="56"/>
      <c r="N39" s="56"/>
      <c r="O39" s="56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18.75" x14ac:dyDescent="0.25">
      <c r="A40" s="25"/>
      <c r="B40" s="25"/>
      <c r="C40" s="25"/>
      <c r="D40" s="25"/>
      <c r="E40" s="25"/>
      <c r="F40" s="25"/>
      <c r="G40" s="58" t="str">
        <f>IF(Land9!$B$10="","",Land9!$B$10)</f>
        <v/>
      </c>
      <c r="H40" s="59"/>
      <c r="I40" s="60"/>
      <c r="J40" s="25"/>
      <c r="K40" s="64">
        <f>Land9!G42</f>
        <v>0</v>
      </c>
      <c r="L40" s="25"/>
      <c r="M40" s="64">
        <f>Land9!M20</f>
        <v>0</v>
      </c>
      <c r="N40" s="55"/>
      <c r="O40" s="64">
        <f>Land9!M22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ht="19.5" thickBot="1" x14ac:dyDescent="0.3">
      <c r="A41" s="25"/>
      <c r="B41" s="25"/>
      <c r="C41" s="25"/>
      <c r="D41" s="25"/>
      <c r="E41" s="25"/>
      <c r="F41" s="25"/>
      <c r="G41" s="61"/>
      <c r="H41" s="62"/>
      <c r="I41" s="63"/>
      <c r="J41" s="25"/>
      <c r="K41" s="65"/>
      <c r="L41" s="25"/>
      <c r="M41" s="65"/>
      <c r="N41" s="55"/>
      <c r="O41" s="6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 ht="15.75" thickBo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8.75" x14ac:dyDescent="0.25">
      <c r="A43" s="25"/>
      <c r="B43" s="25"/>
      <c r="C43" s="25"/>
      <c r="D43" s="25"/>
      <c r="E43" s="25"/>
      <c r="F43" s="25"/>
      <c r="G43" s="58" t="str">
        <f>IF(Land10!$B$10="","",Land10!$B$10)</f>
        <v/>
      </c>
      <c r="H43" s="59"/>
      <c r="I43" s="60"/>
      <c r="J43" s="25"/>
      <c r="K43" s="64">
        <f>Land10!G42</f>
        <v>0</v>
      </c>
      <c r="L43" s="25"/>
      <c r="M43" s="64">
        <f>Land10!M20</f>
        <v>0</v>
      </c>
      <c r="N43" s="55"/>
      <c r="O43" s="64">
        <f>Land10!M22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19.5" thickBot="1" x14ac:dyDescent="0.3">
      <c r="A44" s="25"/>
      <c r="B44" s="25"/>
      <c r="C44" s="25"/>
      <c r="D44" s="25"/>
      <c r="E44" s="25"/>
      <c r="F44" s="25"/>
      <c r="G44" s="61"/>
      <c r="H44" s="62"/>
      <c r="I44" s="63"/>
      <c r="J44" s="25"/>
      <c r="K44" s="65"/>
      <c r="L44" s="25"/>
      <c r="M44" s="65"/>
      <c r="N44" s="55"/>
      <c r="O44" s="6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</sheetData>
  <mergeCells count="69">
    <mergeCell ref="A1:AC9"/>
    <mergeCell ref="G16:I17"/>
    <mergeCell ref="G19:I20"/>
    <mergeCell ref="G22:I23"/>
    <mergeCell ref="K16:K17"/>
    <mergeCell ref="K19:K20"/>
    <mergeCell ref="K22:K23"/>
    <mergeCell ref="O16:O17"/>
    <mergeCell ref="O19:O20"/>
    <mergeCell ref="O22:O23"/>
    <mergeCell ref="M16:M17"/>
    <mergeCell ref="M19:M20"/>
    <mergeCell ref="M22:M23"/>
    <mergeCell ref="S16:U17"/>
    <mergeCell ref="W16:W17"/>
    <mergeCell ref="Y16:Y17"/>
    <mergeCell ref="O25:O26"/>
    <mergeCell ref="O28:O29"/>
    <mergeCell ref="G31:I32"/>
    <mergeCell ref="K31:K32"/>
    <mergeCell ref="M31:M32"/>
    <mergeCell ref="O31:O32"/>
    <mergeCell ref="G25:I26"/>
    <mergeCell ref="K25:K26"/>
    <mergeCell ref="G28:I29"/>
    <mergeCell ref="K28:K29"/>
    <mergeCell ref="M25:M26"/>
    <mergeCell ref="M28:M29"/>
    <mergeCell ref="G34:I35"/>
    <mergeCell ref="K34:K35"/>
    <mergeCell ref="M34:M35"/>
    <mergeCell ref="O34:O35"/>
    <mergeCell ref="G43:I44"/>
    <mergeCell ref="K43:K44"/>
    <mergeCell ref="M43:M44"/>
    <mergeCell ref="O43:O44"/>
    <mergeCell ref="G37:I38"/>
    <mergeCell ref="K37:K38"/>
    <mergeCell ref="M37:M38"/>
    <mergeCell ref="O37:O38"/>
    <mergeCell ref="G40:I41"/>
    <mergeCell ref="K40:K41"/>
    <mergeCell ref="M40:M41"/>
    <mergeCell ref="O40:O41"/>
    <mergeCell ref="AA16:AA17"/>
    <mergeCell ref="S19:U20"/>
    <mergeCell ref="W19:W20"/>
    <mergeCell ref="Y19:Y20"/>
    <mergeCell ref="AA19:AA20"/>
    <mergeCell ref="S22:U23"/>
    <mergeCell ref="W22:W23"/>
    <mergeCell ref="Y22:Y23"/>
    <mergeCell ref="AA22:AA23"/>
    <mergeCell ref="S25:U26"/>
    <mergeCell ref="W25:W26"/>
    <mergeCell ref="Y25:Y26"/>
    <mergeCell ref="AA25:AA26"/>
    <mergeCell ref="S34:U35"/>
    <mergeCell ref="W34:W35"/>
    <mergeCell ref="Y34:Y35"/>
    <mergeCell ref="AA34:AA35"/>
    <mergeCell ref="S28:U29"/>
    <mergeCell ref="W28:W29"/>
    <mergeCell ref="Y28:Y29"/>
    <mergeCell ref="AA28:AA29"/>
    <mergeCell ref="S31:U32"/>
    <mergeCell ref="W31:W32"/>
    <mergeCell ref="Y31:Y32"/>
    <mergeCell ref="AA31:AA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144A-25CE-4A36-9B76-21199DA83CFA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4"/>
      <c r="F12" s="4"/>
      <c r="G12" s="49" t="str">
        <f>_xlfn.IFNA(ROUND(IF(D12&gt;=14,((VLOOKUP(B12&amp;C12,data!$A$1:$C$4,2,FALSE)*14)+(Land9!D12-14)*VLOOKUP(Land9!B12&amp;Land9!C12,data!$A$1:$C$4,3,FALSE)+VLOOKUP(E12,data!$J$1:$K$7,2,FALSE)),(VLOOKUP(B12&amp;C12,data!$A$1:$B$4,2,FALSE)*Land9!D12)+(VLOOKUP(Land9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9!D13-14)*VLOOKUP(Land9!B13&amp;Land9!C13,data!$A$1:$C$4,3,FALSE)+VLOOKUP(E13,data!$J$1:$K$7,2,FALSE)),(VLOOKUP(B13&amp;C13,data!$A$1:$B$4,2,FALSE)*Land9!D13)+(VLOOKUP(Land9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9!D14-14)*VLOOKUP(Land9!B14&amp;Land9!C14,data!$A$1:$C$4,3,FALSE)+VLOOKUP(E14,data!$J$1:$K$7,2,FALSE)),(VLOOKUP(B14&amp;C14,data!$A$1:$B$4,2,FALSE)*Land9!D14)+(VLOOKUP(Land9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9!D15-14)*VLOOKUP(Land9!B15&amp;Land9!C15,data!$A$1:$C$4,3,FALSE)+VLOOKUP(E15,data!$J$1:$K$7,2,FALSE)),(VLOOKUP(B15&amp;C15,data!$A$1:$B$4,2,FALSE)*Land9!D15)+(VLOOKUP(Land9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9!D16-14)*VLOOKUP(Land9!B16&amp;Land9!C16,data!$A$1:$C$4,3,FALSE)+VLOOKUP(E16,data!$J$1:$K$7,2,FALSE)),(VLOOKUP(B16&amp;C16,data!$A$1:$B$4,2,FALSE)*Land9!D16)+(VLOOKUP(Land9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9!D17-14)*VLOOKUP(Land9!B17&amp;Land9!C17,data!$A$1:$C$4,3,FALSE)+VLOOKUP(E17,data!$J$1:$K$7,2,FALSE)),(VLOOKUP(B17&amp;C17,data!$A$1:$B$4,2,FALSE)*Land9!D17)+(VLOOKUP(Land9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9!D18-14)*VLOOKUP(Land9!B18&amp;Land9!C18,data!$A$1:$C$4,3,FALSE)+VLOOKUP(E18,data!$J$1:$K$7,2,FALSE)),(VLOOKUP(B18&amp;C18,data!$A$1:$B$4,2,FALSE)*Land9!D18)+(VLOOKUP(Land9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9!D19-14)*VLOOKUP(Land9!B19&amp;Land9!C19,data!$A$1:$C$4,3,FALSE)+VLOOKUP(E19,data!$J$1:$K$7,2,FALSE)),(VLOOKUP(B19&amp;C19,data!$A$1:$B$4,2,FALSE)*Land9!D19)+(VLOOKUP(Land9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9!D20-14)*VLOOKUP(Land9!B20&amp;Land9!C20,data!$A$1:$C$4,3,FALSE)+VLOOKUP(E20,data!$J$1:$K$7,2,FALSE)),(VLOOKUP(B20&amp;C20,data!$A$1:$B$4,2,FALSE)*Land9!D20)+(VLOOKUP(Land9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9!D21-14)*VLOOKUP(Land9!B21&amp;Land9!C21,data!$A$1:$C$4,3,FALSE)+VLOOKUP(E21,data!$J$1:$K$7,2,FALSE)),(VLOOKUP(B21&amp;C21,data!$A$1:$B$4,2,FALSE)*Land9!D21)+(VLOOKUP(Land9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9!D22-14)*VLOOKUP(Land9!B22&amp;Land9!C22,data!$A$1:$C$4,3,FALSE)+VLOOKUP(E22,data!$J$1:$K$7,2,FALSE)),(VLOOKUP(B22&amp;C22,data!$A$1:$B$4,2,FALSE)*Land9!D22)+(VLOOKUP(Land9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9!D23-14)*VLOOKUP(Land9!B23&amp;Land9!C23,data!$A$1:$C$4,3,FALSE)+VLOOKUP(E23,data!$J$1:$K$7,2,FALSE)),(VLOOKUP(B23&amp;C23,data!$A$1:$B$4,2,FALSE)*Land9!D23)+(VLOOKUP(Land9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9!D24-14)*VLOOKUP(Land9!B24&amp;Land9!C24,data!$A$1:$C$4,3,FALSE)+VLOOKUP(E24,data!$J$1:$K$7,2,FALSE)),(VLOOKUP(B24&amp;C24,data!$A$1:$B$4,2,FALSE)*Land9!D24)+(VLOOKUP(Land9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9!D25-14)*VLOOKUP(Land9!B25&amp;Land9!C25,data!$A$1:$C$4,3,FALSE)+VLOOKUP(E25,data!$J$1:$K$7,2,FALSE)),(VLOOKUP(B25&amp;C25,data!$A$1:$B$4,2,FALSE)*Land9!D25)+(VLOOKUP(Land9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9!D26-14)*VLOOKUP(Land9!B26&amp;Land9!C26,data!$A$1:$C$4,3,FALSE)+VLOOKUP(E26,data!$J$1:$K$7,2,FALSE)),(VLOOKUP(B26&amp;C26,data!$A$1:$B$4,2,FALSE)*Land9!D26)+(VLOOKUP(Land9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9!D27-14)*VLOOKUP(Land9!B27&amp;Land9!C27,data!$A$1:$C$4,3,FALSE)+VLOOKUP(E27,data!$J$1:$K$7,2,FALSE)),(VLOOKUP(B27&amp;C27,data!$A$1:$B$4,2,FALSE)*Land9!D27)+(VLOOKUP(Land9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9!D28-14)*VLOOKUP(Land9!B28&amp;Land9!C28,data!$A$1:$C$4,3,FALSE)+VLOOKUP(E28,data!$J$1:$K$7,2,FALSE)),(VLOOKUP(B28&amp;C28,data!$A$1:$B$4,2,FALSE)*Land9!D28)+(VLOOKUP(Land9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9!D29-14)*VLOOKUP(Land9!B29&amp;Land9!C29,data!$A$1:$C$4,3,FALSE)+VLOOKUP(E29,data!$J$1:$K$7,2,FALSE)),(VLOOKUP(B29&amp;C29,data!$A$1:$B$4,2,FALSE)*Land9!D29)+(VLOOKUP(Land9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9!D30-14)*VLOOKUP(Land9!B30&amp;Land9!C30,data!$A$1:$C$4,3,FALSE)+VLOOKUP(E30,data!$J$1:$K$7,2,FALSE)),(VLOOKUP(B30&amp;C30,data!$A$1:$B$4,2,FALSE)*Land9!D30)+(VLOOKUP(Land9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9!D31-14)*VLOOKUP(Land9!B31&amp;Land9!C31,data!$A$1:$C$4,3,FALSE)+VLOOKUP(E31,data!$J$1:$K$7,2,FALSE)),(VLOOKUP(B31&amp;C31,data!$A$1:$B$4,2,FALSE)*Land9!D31)+(VLOOKUP(Land9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9!D32-14)*VLOOKUP(Land9!B32&amp;Land9!C32,data!$A$1:$C$4,3,FALSE)+VLOOKUP(E32,data!$J$1:$K$7,2,FALSE)),(VLOOKUP(B32&amp;C32,data!$A$1:$B$4,2,FALSE)*Land9!D32)+(VLOOKUP(Land9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9!D33-14)*VLOOKUP(Land9!B33&amp;Land9!C33,data!$A$1:$C$4,3,FALSE)+VLOOKUP(E33,data!$J$1:$K$7,2,FALSE)),(VLOOKUP(B33&amp;C33,data!$A$1:$B$4,2,FALSE)*Land9!D33)+(VLOOKUP(Land9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9!D34-14)*VLOOKUP(Land9!B34&amp;Land9!C34,data!$A$1:$C$4,3,FALSE)+VLOOKUP(E34,data!$J$1:$K$7,2,FALSE)),(VLOOKUP(B34&amp;C34,data!$A$1:$B$4,2,FALSE)*Land9!D34)+(VLOOKUP(Land9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9!D35-14)*VLOOKUP(Land9!B35&amp;Land9!C35,data!$A$1:$C$4,3,FALSE)+VLOOKUP(E35,data!$J$1:$K$7,2,FALSE)),(VLOOKUP(B35&amp;C35,data!$A$1:$B$4,2,FALSE)*Land9!D35)+(VLOOKUP(Land9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9!D36-14)*VLOOKUP(Land9!B36&amp;Land9!C36,data!$A$1:$C$4,3,FALSE)+VLOOKUP(E36,data!$J$1:$K$7,2,FALSE)),(VLOOKUP(B36&amp;C36,data!$A$1:$B$4,2,FALSE)*Land9!D36)+(VLOOKUP(Land9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9!D37-14)*VLOOKUP(Land9!B37&amp;Land9!C37,data!$A$1:$C$4,3,FALSE)+VLOOKUP(E37,data!$J$1:$K$7,2,FALSE)),(VLOOKUP(B37&amp;C37,data!$A$1:$B$4,2,FALSE)*Land9!D37)+(VLOOKUP(Land9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9!D38-14)*VLOOKUP(Land9!B38&amp;Land9!C38,data!$A$1:$C$4,3,FALSE)+VLOOKUP(E38,data!$J$1:$K$7,2,FALSE)),(VLOOKUP(B38&amp;C38,data!$A$1:$B$4,2,FALSE)*Land9!D38)+(VLOOKUP(Land9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9!D39-14)*VLOOKUP(Land9!B39&amp;Land9!C39,data!$A$1:$C$4,3,FALSE)+VLOOKUP(E39,data!$J$1:$K$7,2,FALSE)),(VLOOKUP(B39&amp;C39,data!$A$1:$B$4,2,FALSE)*Land9!D39)+(VLOOKUP(Land9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9!D40-14)*VLOOKUP(Land9!B40&amp;Land9!C40,data!$A$1:$C$4,3,FALSE)+VLOOKUP(E40,data!$J$1:$K$7,2,FALSE)),(VLOOKUP(B40&amp;C40,data!$A$1:$B$4,2,FALSE)*Land9!D40)+(VLOOKUP(Land9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9!D41-14)*VLOOKUP(Land9!B41&amp;Land9!C41,data!$A$1:$C$4,3,FALSE)+VLOOKUP(E41,data!$J$1:$K$7,2,FALSE)),(VLOOKUP(B41&amp;C41,data!$A$1:$B$4,2,FALSE)*Land9!D41)+(VLOOKUP(Land9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8A7C116A-A515-4A8F-893F-E4ED045FEB1F}">
      <formula1>Landen</formula1>
    </dataValidation>
    <dataValidation type="list" allowBlank="1" showInputMessage="1" showErrorMessage="1" sqref="B48:B50 B54:B56 B60:B62 B66:B68 B12:B44" xr:uid="{2A3BE782-A0AB-4A6C-B20C-B2D11A705EC6}">
      <formula1>Type</formula1>
    </dataValidation>
    <dataValidation type="list" allowBlank="1" showInputMessage="1" showErrorMessage="1" sqref="C48:C50 C54:C56 C60:C62 C66:C68 C12:C44" xr:uid="{6018C986-E28F-4B09-BF88-821FCE64A7D5}">
      <formula1>richting</formula1>
    </dataValidation>
    <dataValidation type="list" allowBlank="1" showInputMessage="1" showErrorMessage="1" sqref="E48:E50 E54:E56 E60:E62 E66:E68 E12:E44" xr:uid="{F3310605-971B-4C72-879A-1EB5C69FF93E}">
      <formula1>Band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C05E-DE0D-43F9-B4D0-302A44F6F676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10!D12-14)*VLOOKUP(Land10!B12&amp;Land10!C12,data!$A$1:$C$4,3,FALSE)+VLOOKUP(E12,data!$J$1:$K$7,2,FALSE)),(VLOOKUP(B12&amp;C12,data!$A$1:$B$4,2,FALSE)*Land10!D12)+(VLOOKUP(Land10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10!D13-14)*VLOOKUP(Land10!B13&amp;Land10!C13,data!$A$1:$C$4,3,FALSE)+VLOOKUP(E13,data!$J$1:$K$7,2,FALSE)),(VLOOKUP(B13&amp;C13,data!$A$1:$B$4,2,FALSE)*Land10!D13)+(VLOOKUP(Land10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10!D14-14)*VLOOKUP(Land10!B14&amp;Land10!C14,data!$A$1:$C$4,3,FALSE)+VLOOKUP(E14,data!$J$1:$K$7,2,FALSE)),(VLOOKUP(B14&amp;C14,data!$A$1:$B$4,2,FALSE)*Land10!D14)+(VLOOKUP(Land10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10!D15-14)*VLOOKUP(Land10!B15&amp;Land10!C15,data!$A$1:$C$4,3,FALSE)+VLOOKUP(E15,data!$J$1:$K$7,2,FALSE)),(VLOOKUP(B15&amp;C15,data!$A$1:$B$4,2,FALSE)*Land10!D15)+(VLOOKUP(Land10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10!D16-14)*VLOOKUP(Land10!B16&amp;Land10!C16,data!$A$1:$C$4,3,FALSE)+VLOOKUP(E16,data!$J$1:$K$7,2,FALSE)),(VLOOKUP(B16&amp;C16,data!$A$1:$B$4,2,FALSE)*Land10!D16)+(VLOOKUP(Land10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10!D17-14)*VLOOKUP(Land10!B17&amp;Land10!C17,data!$A$1:$C$4,3,FALSE)+VLOOKUP(E17,data!$J$1:$K$7,2,FALSE)),(VLOOKUP(B17&amp;C17,data!$A$1:$B$4,2,FALSE)*Land10!D17)+(VLOOKUP(Land10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10!D18-14)*VLOOKUP(Land10!B18&amp;Land10!C18,data!$A$1:$C$4,3,FALSE)+VLOOKUP(E18,data!$J$1:$K$7,2,FALSE)),(VLOOKUP(B18&amp;C18,data!$A$1:$B$4,2,FALSE)*Land10!D18)+(VLOOKUP(Land10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10!D19-14)*VLOOKUP(Land10!B19&amp;Land10!C19,data!$A$1:$C$4,3,FALSE)+VLOOKUP(E19,data!$J$1:$K$7,2,FALSE)),(VLOOKUP(B19&amp;C19,data!$A$1:$B$4,2,FALSE)*Land10!D19)+(VLOOKUP(Land10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10!D20-14)*VLOOKUP(Land10!B20&amp;Land10!C20,data!$A$1:$C$4,3,FALSE)+VLOOKUP(E20,data!$J$1:$K$7,2,FALSE)),(VLOOKUP(B20&amp;C20,data!$A$1:$B$4,2,FALSE)*Land10!D20)+(VLOOKUP(Land10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10!D21-14)*VLOOKUP(Land10!B21&amp;Land10!C21,data!$A$1:$C$4,3,FALSE)+VLOOKUP(E21,data!$J$1:$K$7,2,FALSE)),(VLOOKUP(B21&amp;C21,data!$A$1:$B$4,2,FALSE)*Land10!D21)+(VLOOKUP(Land10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10!D22-14)*VLOOKUP(Land10!B22&amp;Land10!C22,data!$A$1:$C$4,3,FALSE)+VLOOKUP(E22,data!$J$1:$K$7,2,FALSE)),(VLOOKUP(B22&amp;C22,data!$A$1:$B$4,2,FALSE)*Land10!D22)+(VLOOKUP(Land10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10!D23-14)*VLOOKUP(Land10!B23&amp;Land10!C23,data!$A$1:$C$4,3,FALSE)+VLOOKUP(E23,data!$J$1:$K$7,2,FALSE)),(VLOOKUP(B23&amp;C23,data!$A$1:$B$4,2,FALSE)*Land10!D23)+(VLOOKUP(Land10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10!D24-14)*VLOOKUP(Land10!B24&amp;Land10!C24,data!$A$1:$C$4,3,FALSE)+VLOOKUP(E24,data!$J$1:$K$7,2,FALSE)),(VLOOKUP(B24&amp;C24,data!$A$1:$B$4,2,FALSE)*Land10!D24)+(VLOOKUP(Land10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10!D25-14)*VLOOKUP(Land10!B25&amp;Land10!C25,data!$A$1:$C$4,3,FALSE)+VLOOKUP(E25,data!$J$1:$K$7,2,FALSE)),(VLOOKUP(B25&amp;C25,data!$A$1:$B$4,2,FALSE)*Land10!D25)+(VLOOKUP(Land10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10!D26-14)*VLOOKUP(Land10!B26&amp;Land10!C26,data!$A$1:$C$4,3,FALSE)+VLOOKUP(E26,data!$J$1:$K$7,2,FALSE)),(VLOOKUP(B26&amp;C26,data!$A$1:$B$4,2,FALSE)*Land10!D26)+(VLOOKUP(Land10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10!D27-14)*VLOOKUP(Land10!B27&amp;Land10!C27,data!$A$1:$C$4,3,FALSE)+VLOOKUP(E27,data!$J$1:$K$7,2,FALSE)),(VLOOKUP(B27&amp;C27,data!$A$1:$B$4,2,FALSE)*Land10!D27)+(VLOOKUP(Land10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10!D28-14)*VLOOKUP(Land10!B28&amp;Land10!C28,data!$A$1:$C$4,3,FALSE)+VLOOKUP(E28,data!$J$1:$K$7,2,FALSE)),(VLOOKUP(B28&amp;C28,data!$A$1:$B$4,2,FALSE)*Land10!D28)+(VLOOKUP(Land10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10!D29-14)*VLOOKUP(Land10!B29&amp;Land10!C29,data!$A$1:$C$4,3,FALSE)+VLOOKUP(E29,data!$J$1:$K$7,2,FALSE)),(VLOOKUP(B29&amp;C29,data!$A$1:$B$4,2,FALSE)*Land10!D29)+(VLOOKUP(Land10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10!D30-14)*VLOOKUP(Land10!B30&amp;Land10!C30,data!$A$1:$C$4,3,FALSE)+VLOOKUP(E30,data!$J$1:$K$7,2,FALSE)),(VLOOKUP(B30&amp;C30,data!$A$1:$B$4,2,FALSE)*Land10!D30)+(VLOOKUP(Land10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10!D31-14)*VLOOKUP(Land10!B31&amp;Land10!C31,data!$A$1:$C$4,3,FALSE)+VLOOKUP(E31,data!$J$1:$K$7,2,FALSE)),(VLOOKUP(B31&amp;C31,data!$A$1:$B$4,2,FALSE)*Land10!D31)+(VLOOKUP(Land10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10!D32-14)*VLOOKUP(Land10!B32&amp;Land10!C32,data!$A$1:$C$4,3,FALSE)+VLOOKUP(E32,data!$J$1:$K$7,2,FALSE)),(VLOOKUP(B32&amp;C32,data!$A$1:$B$4,2,FALSE)*Land10!D32)+(VLOOKUP(Land10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10!D33-14)*VLOOKUP(Land10!B33&amp;Land10!C33,data!$A$1:$C$4,3,FALSE)+VLOOKUP(E33,data!$J$1:$K$7,2,FALSE)),(VLOOKUP(B33&amp;C33,data!$A$1:$B$4,2,FALSE)*Land10!D33)+(VLOOKUP(Land10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10!D34-14)*VLOOKUP(Land10!B34&amp;Land10!C34,data!$A$1:$C$4,3,FALSE)+VLOOKUP(E34,data!$J$1:$K$7,2,FALSE)),(VLOOKUP(B34&amp;C34,data!$A$1:$B$4,2,FALSE)*Land10!D34)+(VLOOKUP(Land10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10!D35-14)*VLOOKUP(Land10!B35&amp;Land10!C35,data!$A$1:$C$4,3,FALSE)+VLOOKUP(E35,data!$J$1:$K$7,2,FALSE)),(VLOOKUP(B35&amp;C35,data!$A$1:$B$4,2,FALSE)*Land10!D35)+(VLOOKUP(Land10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10!D36-14)*VLOOKUP(Land10!B36&amp;Land10!C36,data!$A$1:$C$4,3,FALSE)+VLOOKUP(E36,data!$J$1:$K$7,2,FALSE)),(VLOOKUP(B36&amp;C36,data!$A$1:$B$4,2,FALSE)*Land10!D36)+(VLOOKUP(Land10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10!D37-14)*VLOOKUP(Land10!B37&amp;Land10!C37,data!$A$1:$C$4,3,FALSE)+VLOOKUP(E37,data!$J$1:$K$7,2,FALSE)),(VLOOKUP(B37&amp;C37,data!$A$1:$B$4,2,FALSE)*Land10!D37)+(VLOOKUP(Land10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10!D38-14)*VLOOKUP(Land10!B38&amp;Land10!C38,data!$A$1:$C$4,3,FALSE)+VLOOKUP(E38,data!$J$1:$K$7,2,FALSE)),(VLOOKUP(B38&amp;C38,data!$A$1:$B$4,2,FALSE)*Land10!D38)+(VLOOKUP(Land10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10!D39-14)*VLOOKUP(Land10!B39&amp;Land10!C39,data!$A$1:$C$4,3,FALSE)+VLOOKUP(E39,data!$J$1:$K$7,2,FALSE)),(VLOOKUP(B39&amp;C39,data!$A$1:$B$4,2,FALSE)*Land10!D39)+(VLOOKUP(Land10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10!D40-14)*VLOOKUP(Land10!B40&amp;Land10!C40,data!$A$1:$C$4,3,FALSE)+VLOOKUP(E40,data!$J$1:$K$7,2,FALSE)),(VLOOKUP(B40&amp;C40,data!$A$1:$B$4,2,FALSE)*Land10!D40)+(VLOOKUP(Land10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10!D41-14)*VLOOKUP(Land10!B41&amp;Land10!C41,data!$A$1:$C$4,3,FALSE)+VLOOKUP(E41,data!$J$1:$K$7,2,FALSE)),(VLOOKUP(B41&amp;C41,data!$A$1:$B$4,2,FALSE)*Land10!D41)+(VLOOKUP(Land10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9B5AE435-9E38-4FFC-AEF9-CCDC3EB43152}">
      <formula1>Band</formula1>
    </dataValidation>
    <dataValidation type="list" allowBlank="1" showInputMessage="1" showErrorMessage="1" sqref="C48:C50 C54:C56 C60:C62 C66:C68 C12:C44" xr:uid="{7D3B6DC0-2597-497D-A049-1DC1E1BC6390}">
      <formula1>richting</formula1>
    </dataValidation>
    <dataValidation type="list" allowBlank="1" showInputMessage="1" showErrorMessage="1" sqref="B48:B50 B54:B56 B60:B62 B66:B68 B12:B44" xr:uid="{01E5BC16-76F4-4044-8EBF-DE4B58414B6B}">
      <formula1>Type</formula1>
    </dataValidation>
    <dataValidation type="list" allowBlank="1" showInputMessage="1" showErrorMessage="1" sqref="B10:D10" xr:uid="{83B674B9-834B-4A90-B819-BDE6EA2630C0}">
      <formula1>Landen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B47A-FD3D-4666-98B1-690E1822944B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11!D12-14)*VLOOKUP(Land11!B12&amp;Land11!C12,data!$A$1:$C$4,3,FALSE)+VLOOKUP(E12,data!$J$1:$K$7,2,FALSE)),(VLOOKUP(B12&amp;C12,data!$A$1:$B$4,2,FALSE)*Land11!D12)+(VLOOKUP(Land11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11!D13-14)*VLOOKUP(Land11!B13&amp;Land11!C13,data!$A$1:$C$4,3,FALSE)+VLOOKUP(E13,data!$J$1:$K$7,2,FALSE)),(VLOOKUP(B13&amp;C13,data!$A$1:$B$4,2,FALSE)*Land11!D13)+(VLOOKUP(Land11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11!D14-14)*VLOOKUP(Land11!B14&amp;Land11!C14,data!$A$1:$C$4,3,FALSE)+VLOOKUP(E14,data!$J$1:$K$7,2,FALSE)),(VLOOKUP(B14&amp;C14,data!$A$1:$B$4,2,FALSE)*Land11!D14)+(VLOOKUP(Land11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11!D15-14)*VLOOKUP(Land11!B15&amp;Land11!C15,data!$A$1:$C$4,3,FALSE)+VLOOKUP(E15,data!$J$1:$K$7,2,FALSE)),(VLOOKUP(B15&amp;C15,data!$A$1:$B$4,2,FALSE)*Land11!D15)+(VLOOKUP(Land11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11!D16-14)*VLOOKUP(Land11!B16&amp;Land11!C16,data!$A$1:$C$4,3,FALSE)+VLOOKUP(E16,data!$J$1:$K$7,2,FALSE)),(VLOOKUP(B16&amp;C16,data!$A$1:$B$4,2,FALSE)*Land11!D16)+(VLOOKUP(Land11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11!D17-14)*VLOOKUP(Land11!B17&amp;Land11!C17,data!$A$1:$C$4,3,FALSE)+VLOOKUP(E17,data!$J$1:$K$7,2,FALSE)),(VLOOKUP(B17&amp;C17,data!$A$1:$B$4,2,FALSE)*Land11!D17)+(VLOOKUP(Land11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11!D18-14)*VLOOKUP(Land11!B18&amp;Land11!C18,data!$A$1:$C$4,3,FALSE)+VLOOKUP(E18,data!$J$1:$K$7,2,FALSE)),(VLOOKUP(B18&amp;C18,data!$A$1:$B$4,2,FALSE)*Land11!D18)+(VLOOKUP(Land11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11!D19-14)*VLOOKUP(Land11!B19&amp;Land11!C19,data!$A$1:$C$4,3,FALSE)+VLOOKUP(E19,data!$J$1:$K$7,2,FALSE)),(VLOOKUP(B19&amp;C19,data!$A$1:$B$4,2,FALSE)*Land11!D19)+(VLOOKUP(Land11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11!D20-14)*VLOOKUP(Land11!B20&amp;Land11!C20,data!$A$1:$C$4,3,FALSE)+VLOOKUP(E20,data!$J$1:$K$7,2,FALSE)),(VLOOKUP(B20&amp;C20,data!$A$1:$B$4,2,FALSE)*Land11!D20)+(VLOOKUP(Land11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11!D21-14)*VLOOKUP(Land11!B21&amp;Land11!C21,data!$A$1:$C$4,3,FALSE)+VLOOKUP(E21,data!$J$1:$K$7,2,FALSE)),(VLOOKUP(B21&amp;C21,data!$A$1:$B$4,2,FALSE)*Land11!D21)+(VLOOKUP(Land11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11!D22-14)*VLOOKUP(Land11!B22&amp;Land11!C22,data!$A$1:$C$4,3,FALSE)+VLOOKUP(E22,data!$J$1:$K$7,2,FALSE)),(VLOOKUP(B22&amp;C22,data!$A$1:$B$4,2,FALSE)*Land11!D22)+(VLOOKUP(Land11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11!D23-14)*VLOOKUP(Land11!B23&amp;Land11!C23,data!$A$1:$C$4,3,FALSE)+VLOOKUP(E23,data!$J$1:$K$7,2,FALSE)),(VLOOKUP(B23&amp;C23,data!$A$1:$B$4,2,FALSE)*Land11!D23)+(VLOOKUP(Land11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11!D24-14)*VLOOKUP(Land11!B24&amp;Land11!C24,data!$A$1:$C$4,3,FALSE)+VLOOKUP(E24,data!$J$1:$K$7,2,FALSE)),(VLOOKUP(B24&amp;C24,data!$A$1:$B$4,2,FALSE)*Land11!D24)+(VLOOKUP(Land11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11!D25-14)*VLOOKUP(Land11!B25&amp;Land11!C25,data!$A$1:$C$4,3,FALSE)+VLOOKUP(E25,data!$J$1:$K$7,2,FALSE)),(VLOOKUP(B25&amp;C25,data!$A$1:$B$4,2,FALSE)*Land11!D25)+(VLOOKUP(Land11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11!D26-14)*VLOOKUP(Land11!B26&amp;Land11!C26,data!$A$1:$C$4,3,FALSE)+VLOOKUP(E26,data!$J$1:$K$7,2,FALSE)),(VLOOKUP(B26&amp;C26,data!$A$1:$B$4,2,FALSE)*Land11!D26)+(VLOOKUP(Land11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11!D27-14)*VLOOKUP(Land11!B27&amp;Land11!C27,data!$A$1:$C$4,3,FALSE)+VLOOKUP(E27,data!$J$1:$K$7,2,FALSE)),(VLOOKUP(B27&amp;C27,data!$A$1:$B$4,2,FALSE)*Land11!D27)+(VLOOKUP(Land11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11!D28-14)*VLOOKUP(Land11!B28&amp;Land11!C28,data!$A$1:$C$4,3,FALSE)+VLOOKUP(E28,data!$J$1:$K$7,2,FALSE)),(VLOOKUP(B28&amp;C28,data!$A$1:$B$4,2,FALSE)*Land11!D28)+(VLOOKUP(Land11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11!D29-14)*VLOOKUP(Land11!B29&amp;Land11!C29,data!$A$1:$C$4,3,FALSE)+VLOOKUP(E29,data!$J$1:$K$7,2,FALSE)),(VLOOKUP(B29&amp;C29,data!$A$1:$B$4,2,FALSE)*Land11!D29)+(VLOOKUP(Land11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11!D30-14)*VLOOKUP(Land11!B30&amp;Land11!C30,data!$A$1:$C$4,3,FALSE)+VLOOKUP(E30,data!$J$1:$K$7,2,FALSE)),(VLOOKUP(B30&amp;C30,data!$A$1:$B$4,2,FALSE)*Land11!D30)+(VLOOKUP(Land11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11!D31-14)*VLOOKUP(Land11!B31&amp;Land11!C31,data!$A$1:$C$4,3,FALSE)+VLOOKUP(E31,data!$J$1:$K$7,2,FALSE)),(VLOOKUP(B31&amp;C31,data!$A$1:$B$4,2,FALSE)*Land11!D31)+(VLOOKUP(Land11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11!D32-14)*VLOOKUP(Land11!B32&amp;Land11!C32,data!$A$1:$C$4,3,FALSE)+VLOOKUP(E32,data!$J$1:$K$7,2,FALSE)),(VLOOKUP(B32&amp;C32,data!$A$1:$B$4,2,FALSE)*Land11!D32)+(VLOOKUP(Land11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11!D33-14)*VLOOKUP(Land11!B33&amp;Land11!C33,data!$A$1:$C$4,3,FALSE)+VLOOKUP(E33,data!$J$1:$K$7,2,FALSE)),(VLOOKUP(B33&amp;C33,data!$A$1:$B$4,2,FALSE)*Land11!D33)+(VLOOKUP(Land11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11!D34-14)*VLOOKUP(Land11!B34&amp;Land11!C34,data!$A$1:$C$4,3,FALSE)+VLOOKUP(E34,data!$J$1:$K$7,2,FALSE)),(VLOOKUP(B34&amp;C34,data!$A$1:$B$4,2,FALSE)*Land11!D34)+(VLOOKUP(Land11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11!D35-14)*VLOOKUP(Land11!B35&amp;Land11!C35,data!$A$1:$C$4,3,FALSE)+VLOOKUP(E35,data!$J$1:$K$7,2,FALSE)),(VLOOKUP(B35&amp;C35,data!$A$1:$B$4,2,FALSE)*Land11!D35)+(VLOOKUP(Land11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11!D36-14)*VLOOKUP(Land11!B36&amp;Land11!C36,data!$A$1:$C$4,3,FALSE)+VLOOKUP(E36,data!$J$1:$K$7,2,FALSE)),(VLOOKUP(B36&amp;C36,data!$A$1:$B$4,2,FALSE)*Land11!D36)+(VLOOKUP(Land11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11!D37-14)*VLOOKUP(Land11!B37&amp;Land11!C37,data!$A$1:$C$4,3,FALSE)+VLOOKUP(E37,data!$J$1:$K$7,2,FALSE)),(VLOOKUP(B37&amp;C37,data!$A$1:$B$4,2,FALSE)*Land11!D37)+(VLOOKUP(Land11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11!D38-14)*VLOOKUP(Land11!B38&amp;Land11!C38,data!$A$1:$C$4,3,FALSE)+VLOOKUP(E38,data!$J$1:$K$7,2,FALSE)),(VLOOKUP(B38&amp;C38,data!$A$1:$B$4,2,FALSE)*Land11!D38)+(VLOOKUP(Land11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11!D39-14)*VLOOKUP(Land11!B39&amp;Land11!C39,data!$A$1:$C$4,3,FALSE)+VLOOKUP(E39,data!$J$1:$K$7,2,FALSE)),(VLOOKUP(B39&amp;C39,data!$A$1:$B$4,2,FALSE)*Land11!D39)+(VLOOKUP(Land11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11!D40-14)*VLOOKUP(Land11!B40&amp;Land11!C40,data!$A$1:$C$4,3,FALSE)+VLOOKUP(E40,data!$J$1:$K$7,2,FALSE)),(VLOOKUP(B40&amp;C40,data!$A$1:$B$4,2,FALSE)*Land11!D40)+(VLOOKUP(Land11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11!D41-14)*VLOOKUP(Land11!B41&amp;Land11!C41,data!$A$1:$C$4,3,FALSE)+VLOOKUP(E41,data!$J$1:$K$7,2,FALSE)),(VLOOKUP(B41&amp;C41,data!$A$1:$B$4,2,FALSE)*Land11!D41)+(VLOOKUP(Land11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26566747-5315-4513-B655-DC000FBAB801}">
      <formula1>Band</formula1>
    </dataValidation>
    <dataValidation type="list" allowBlank="1" showInputMessage="1" showErrorMessage="1" sqref="C48:C50 C54:C56 C60:C62 C66:C68 C12:C44" xr:uid="{708B2AB7-BF9D-4F9D-85F8-5A54F1454570}">
      <formula1>richting</formula1>
    </dataValidation>
    <dataValidation type="list" allowBlank="1" showInputMessage="1" showErrorMessage="1" sqref="B48:B50 B54:B56 B60:B62 B66:B68 B12:B44" xr:uid="{2FC59907-63D6-4B84-B000-419D4E834C94}">
      <formula1>Type</formula1>
    </dataValidation>
    <dataValidation type="list" allowBlank="1" showInputMessage="1" showErrorMessage="1" sqref="B10:D10" xr:uid="{C2AB6958-C387-48F1-8A70-8FE426898B15}">
      <formula1>Landen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CF3D-8F90-4E8F-954D-916135BC9A44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12!D12-14)*VLOOKUP(Land12!B12&amp;Land12!C12,data!$A$1:$C$4,3,FALSE)+VLOOKUP(E12,data!$J$1:$K$7,2,FALSE)),(VLOOKUP(B12&amp;C12,data!$A$1:$B$4,2,FALSE)*Land12!D12)+(VLOOKUP(Land12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12!D13-14)*VLOOKUP(Land12!B13&amp;Land12!C13,data!$A$1:$C$4,3,FALSE)+VLOOKUP(E13,data!$J$1:$K$7,2,FALSE)),(VLOOKUP(B13&amp;C13,data!$A$1:$B$4,2,FALSE)*Land12!D13)+(VLOOKUP(Land12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12!D14-14)*VLOOKUP(Land12!B14&amp;Land12!C14,data!$A$1:$C$4,3,FALSE)+VLOOKUP(E14,data!$J$1:$K$7,2,FALSE)),(VLOOKUP(B14&amp;C14,data!$A$1:$B$4,2,FALSE)*Land12!D14)+(VLOOKUP(Land12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12!D15-14)*VLOOKUP(Land12!B15&amp;Land12!C15,data!$A$1:$C$4,3,FALSE)+VLOOKUP(E15,data!$J$1:$K$7,2,FALSE)),(VLOOKUP(B15&amp;C15,data!$A$1:$B$4,2,FALSE)*Land12!D15)+(VLOOKUP(Land12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12!D16-14)*VLOOKUP(Land12!B16&amp;Land12!C16,data!$A$1:$C$4,3,FALSE)+VLOOKUP(E16,data!$J$1:$K$7,2,FALSE)),(VLOOKUP(B16&amp;C16,data!$A$1:$B$4,2,FALSE)*Land12!D16)+(VLOOKUP(Land12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12!D17-14)*VLOOKUP(Land12!B17&amp;Land12!C17,data!$A$1:$C$4,3,FALSE)+VLOOKUP(E17,data!$J$1:$K$7,2,FALSE)),(VLOOKUP(B17&amp;C17,data!$A$1:$B$4,2,FALSE)*Land12!D17)+(VLOOKUP(Land12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12!D18-14)*VLOOKUP(Land12!B18&amp;Land12!C18,data!$A$1:$C$4,3,FALSE)+VLOOKUP(E18,data!$J$1:$K$7,2,FALSE)),(VLOOKUP(B18&amp;C18,data!$A$1:$B$4,2,FALSE)*Land12!D18)+(VLOOKUP(Land12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12!D19-14)*VLOOKUP(Land12!B19&amp;Land12!C19,data!$A$1:$C$4,3,FALSE)+VLOOKUP(E19,data!$J$1:$K$7,2,FALSE)),(VLOOKUP(B19&amp;C19,data!$A$1:$B$4,2,FALSE)*Land12!D19)+(VLOOKUP(Land12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12!D20-14)*VLOOKUP(Land12!B20&amp;Land12!C20,data!$A$1:$C$4,3,FALSE)+VLOOKUP(E20,data!$J$1:$K$7,2,FALSE)),(VLOOKUP(B20&amp;C20,data!$A$1:$B$4,2,FALSE)*Land12!D20)+(VLOOKUP(Land12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12!D21-14)*VLOOKUP(Land12!B21&amp;Land12!C21,data!$A$1:$C$4,3,FALSE)+VLOOKUP(E21,data!$J$1:$K$7,2,FALSE)),(VLOOKUP(B21&amp;C21,data!$A$1:$B$4,2,FALSE)*Land12!D21)+(VLOOKUP(Land12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12!D22-14)*VLOOKUP(Land12!B22&amp;Land12!C22,data!$A$1:$C$4,3,FALSE)+VLOOKUP(E22,data!$J$1:$K$7,2,FALSE)),(VLOOKUP(B22&amp;C22,data!$A$1:$B$4,2,FALSE)*Land12!D22)+(VLOOKUP(Land12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12!D23-14)*VLOOKUP(Land12!B23&amp;Land12!C23,data!$A$1:$C$4,3,FALSE)+VLOOKUP(E23,data!$J$1:$K$7,2,FALSE)),(VLOOKUP(B23&amp;C23,data!$A$1:$B$4,2,FALSE)*Land12!D23)+(VLOOKUP(Land12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12!D24-14)*VLOOKUP(Land12!B24&amp;Land12!C24,data!$A$1:$C$4,3,FALSE)+VLOOKUP(E24,data!$J$1:$K$7,2,FALSE)),(VLOOKUP(B24&amp;C24,data!$A$1:$B$4,2,FALSE)*Land12!D24)+(VLOOKUP(Land12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12!D25-14)*VLOOKUP(Land12!B25&amp;Land12!C25,data!$A$1:$C$4,3,FALSE)+VLOOKUP(E25,data!$J$1:$K$7,2,FALSE)),(VLOOKUP(B25&amp;C25,data!$A$1:$B$4,2,FALSE)*Land12!D25)+(VLOOKUP(Land12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12!D26-14)*VLOOKUP(Land12!B26&amp;Land12!C26,data!$A$1:$C$4,3,FALSE)+VLOOKUP(E26,data!$J$1:$K$7,2,FALSE)),(VLOOKUP(B26&amp;C26,data!$A$1:$B$4,2,FALSE)*Land12!D26)+(VLOOKUP(Land12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12!D27-14)*VLOOKUP(Land12!B27&amp;Land12!C27,data!$A$1:$C$4,3,FALSE)+VLOOKUP(E27,data!$J$1:$K$7,2,FALSE)),(VLOOKUP(B27&amp;C27,data!$A$1:$B$4,2,FALSE)*Land12!D27)+(VLOOKUP(Land12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12!D28-14)*VLOOKUP(Land12!B28&amp;Land12!C28,data!$A$1:$C$4,3,FALSE)+VLOOKUP(E28,data!$J$1:$K$7,2,FALSE)),(VLOOKUP(B28&amp;C28,data!$A$1:$B$4,2,FALSE)*Land12!D28)+(VLOOKUP(Land12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12!D29-14)*VLOOKUP(Land12!B29&amp;Land12!C29,data!$A$1:$C$4,3,FALSE)+VLOOKUP(E29,data!$J$1:$K$7,2,FALSE)),(VLOOKUP(B29&amp;C29,data!$A$1:$B$4,2,FALSE)*Land12!D29)+(VLOOKUP(Land12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12!D30-14)*VLOOKUP(Land12!B30&amp;Land12!C30,data!$A$1:$C$4,3,FALSE)+VLOOKUP(E30,data!$J$1:$K$7,2,FALSE)),(VLOOKUP(B30&amp;C30,data!$A$1:$B$4,2,FALSE)*Land12!D30)+(VLOOKUP(Land12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12!D31-14)*VLOOKUP(Land12!B31&amp;Land12!C31,data!$A$1:$C$4,3,FALSE)+VLOOKUP(E31,data!$J$1:$K$7,2,FALSE)),(VLOOKUP(B31&amp;C31,data!$A$1:$B$4,2,FALSE)*Land12!D31)+(VLOOKUP(Land12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12!D32-14)*VLOOKUP(Land12!B32&amp;Land12!C32,data!$A$1:$C$4,3,FALSE)+VLOOKUP(E32,data!$J$1:$K$7,2,FALSE)),(VLOOKUP(B32&amp;C32,data!$A$1:$B$4,2,FALSE)*Land12!D32)+(VLOOKUP(Land12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12!D33-14)*VLOOKUP(Land12!B33&amp;Land12!C33,data!$A$1:$C$4,3,FALSE)+VLOOKUP(E33,data!$J$1:$K$7,2,FALSE)),(VLOOKUP(B33&amp;C33,data!$A$1:$B$4,2,FALSE)*Land12!D33)+(VLOOKUP(Land12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12!D34-14)*VLOOKUP(Land12!B34&amp;Land12!C34,data!$A$1:$C$4,3,FALSE)+VLOOKUP(E34,data!$J$1:$K$7,2,FALSE)),(VLOOKUP(B34&amp;C34,data!$A$1:$B$4,2,FALSE)*Land12!D34)+(VLOOKUP(Land12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12!D35-14)*VLOOKUP(Land12!B35&amp;Land12!C35,data!$A$1:$C$4,3,FALSE)+VLOOKUP(E35,data!$J$1:$K$7,2,FALSE)),(VLOOKUP(B35&amp;C35,data!$A$1:$B$4,2,FALSE)*Land12!D35)+(VLOOKUP(Land12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12!D36-14)*VLOOKUP(Land12!B36&amp;Land12!C36,data!$A$1:$C$4,3,FALSE)+VLOOKUP(E36,data!$J$1:$K$7,2,FALSE)),(VLOOKUP(B36&amp;C36,data!$A$1:$B$4,2,FALSE)*Land12!D36)+(VLOOKUP(Land12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12!D37-14)*VLOOKUP(Land12!B37&amp;Land12!C37,data!$A$1:$C$4,3,FALSE)+VLOOKUP(E37,data!$J$1:$K$7,2,FALSE)),(VLOOKUP(B37&amp;C37,data!$A$1:$B$4,2,FALSE)*Land12!D37)+(VLOOKUP(Land12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12!D38-14)*VLOOKUP(Land12!B38&amp;Land12!C38,data!$A$1:$C$4,3,FALSE)+VLOOKUP(E38,data!$J$1:$K$7,2,FALSE)),(VLOOKUP(B38&amp;C38,data!$A$1:$B$4,2,FALSE)*Land12!D38)+(VLOOKUP(Land12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12!D39-14)*VLOOKUP(Land12!B39&amp;Land12!C39,data!$A$1:$C$4,3,FALSE)+VLOOKUP(E39,data!$J$1:$K$7,2,FALSE)),(VLOOKUP(B39&amp;C39,data!$A$1:$B$4,2,FALSE)*Land12!D39)+(VLOOKUP(Land12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12!D40-14)*VLOOKUP(Land12!B40&amp;Land12!C40,data!$A$1:$C$4,3,FALSE)+VLOOKUP(E40,data!$J$1:$K$7,2,FALSE)),(VLOOKUP(B40&amp;C40,data!$A$1:$B$4,2,FALSE)*Land12!D40)+(VLOOKUP(Land12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12!D41-14)*VLOOKUP(Land12!B41&amp;Land12!C41,data!$A$1:$C$4,3,FALSE)+VLOOKUP(E41,data!$J$1:$K$7,2,FALSE)),(VLOOKUP(B41&amp;C41,data!$A$1:$B$4,2,FALSE)*Land12!D41)+(VLOOKUP(Land12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E5C082B9-9057-468F-99EE-CAE3B85858DF}">
      <formula1>Landen</formula1>
    </dataValidation>
    <dataValidation type="list" allowBlank="1" showInputMessage="1" showErrorMessage="1" sqref="B48:B50 B54:B56 B60:B62 B66:B68 B12:B44" xr:uid="{E0AF812F-817E-4FC2-97FD-CDD0C2BB4484}">
      <formula1>Type</formula1>
    </dataValidation>
    <dataValidation type="list" allowBlank="1" showInputMessage="1" showErrorMessage="1" sqref="C48:C50 C54:C56 C60:C62 C66:C68 C12:C44" xr:uid="{863CD2B9-3904-4CB7-8AAB-1C30114B9C25}">
      <formula1>richting</formula1>
    </dataValidation>
    <dataValidation type="list" allowBlank="1" showInputMessage="1" showErrorMessage="1" sqref="E48:E50 E54:E56 E60:E62 E66:E68 E12:E44" xr:uid="{91373E85-9849-4D40-B2EB-CEC9914E18C3}">
      <formula1>Band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5C70-0575-4D36-9BD1-17C19D56517F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13!D12-14)*VLOOKUP(Land13!B12&amp;Land13!C12,data!$A$1:$C$4,3,FALSE)+VLOOKUP(E12,data!$J$1:$K$7,2,FALSE)),(VLOOKUP(B12&amp;C12,data!$A$1:$B$4,2,FALSE)*Land13!D12)+(VLOOKUP(Land13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13!D13-14)*VLOOKUP(Land13!B13&amp;Land13!C13,data!$A$1:$C$4,3,FALSE)+VLOOKUP(E13,data!$J$1:$K$7,2,FALSE)),(VLOOKUP(B13&amp;C13,data!$A$1:$B$4,2,FALSE)*Land13!D13)+(VLOOKUP(Land13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13!D14-14)*VLOOKUP(Land13!B14&amp;Land13!C14,data!$A$1:$C$4,3,FALSE)+VLOOKUP(E14,data!$J$1:$K$7,2,FALSE)),(VLOOKUP(B14&amp;C14,data!$A$1:$B$4,2,FALSE)*Land13!D14)+(VLOOKUP(Land13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13!D15-14)*VLOOKUP(Land13!B15&amp;Land13!C15,data!$A$1:$C$4,3,FALSE)+VLOOKUP(E15,data!$J$1:$K$7,2,FALSE)),(VLOOKUP(B15&amp;C15,data!$A$1:$B$4,2,FALSE)*Land13!D15)+(VLOOKUP(Land13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13!D16-14)*VLOOKUP(Land13!B16&amp;Land13!C16,data!$A$1:$C$4,3,FALSE)+VLOOKUP(E16,data!$J$1:$K$7,2,FALSE)),(VLOOKUP(B16&amp;C16,data!$A$1:$B$4,2,FALSE)*Land13!D16)+(VLOOKUP(Land13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13!D17-14)*VLOOKUP(Land13!B17&amp;Land13!C17,data!$A$1:$C$4,3,FALSE)+VLOOKUP(E17,data!$J$1:$K$7,2,FALSE)),(VLOOKUP(B17&amp;C17,data!$A$1:$B$4,2,FALSE)*Land13!D17)+(VLOOKUP(Land13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13!D18-14)*VLOOKUP(Land13!B18&amp;Land13!C18,data!$A$1:$C$4,3,FALSE)+VLOOKUP(E18,data!$J$1:$K$7,2,FALSE)),(VLOOKUP(B18&amp;C18,data!$A$1:$B$4,2,FALSE)*Land13!D18)+(VLOOKUP(Land13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13!D19-14)*VLOOKUP(Land13!B19&amp;Land13!C19,data!$A$1:$C$4,3,FALSE)+VLOOKUP(E19,data!$J$1:$K$7,2,FALSE)),(VLOOKUP(B19&amp;C19,data!$A$1:$B$4,2,FALSE)*Land13!D19)+(VLOOKUP(Land13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13!D20-14)*VLOOKUP(Land13!B20&amp;Land13!C20,data!$A$1:$C$4,3,FALSE)+VLOOKUP(E20,data!$J$1:$K$7,2,FALSE)),(VLOOKUP(B20&amp;C20,data!$A$1:$B$4,2,FALSE)*Land13!D20)+(VLOOKUP(Land13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13!D21-14)*VLOOKUP(Land13!B21&amp;Land13!C21,data!$A$1:$C$4,3,FALSE)+VLOOKUP(E21,data!$J$1:$K$7,2,FALSE)),(VLOOKUP(B21&amp;C21,data!$A$1:$B$4,2,FALSE)*Land13!D21)+(VLOOKUP(Land13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13!D22-14)*VLOOKUP(Land13!B22&amp;Land13!C22,data!$A$1:$C$4,3,FALSE)+VLOOKUP(E22,data!$J$1:$K$7,2,FALSE)),(VLOOKUP(B22&amp;C22,data!$A$1:$B$4,2,FALSE)*Land13!D22)+(VLOOKUP(Land13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13!D23-14)*VLOOKUP(Land13!B23&amp;Land13!C23,data!$A$1:$C$4,3,FALSE)+VLOOKUP(E23,data!$J$1:$K$7,2,FALSE)),(VLOOKUP(B23&amp;C23,data!$A$1:$B$4,2,FALSE)*Land13!D23)+(VLOOKUP(Land13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13!D24-14)*VLOOKUP(Land13!B24&amp;Land13!C24,data!$A$1:$C$4,3,FALSE)+VLOOKUP(E24,data!$J$1:$K$7,2,FALSE)),(VLOOKUP(B24&amp;C24,data!$A$1:$B$4,2,FALSE)*Land13!D24)+(VLOOKUP(Land13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13!D25-14)*VLOOKUP(Land13!B25&amp;Land13!C25,data!$A$1:$C$4,3,FALSE)+VLOOKUP(E25,data!$J$1:$K$7,2,FALSE)),(VLOOKUP(B25&amp;C25,data!$A$1:$B$4,2,FALSE)*Land13!D25)+(VLOOKUP(Land13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13!D26-14)*VLOOKUP(Land13!B26&amp;Land13!C26,data!$A$1:$C$4,3,FALSE)+VLOOKUP(E26,data!$J$1:$K$7,2,FALSE)),(VLOOKUP(B26&amp;C26,data!$A$1:$B$4,2,FALSE)*Land13!D26)+(VLOOKUP(Land13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13!D27-14)*VLOOKUP(Land13!B27&amp;Land13!C27,data!$A$1:$C$4,3,FALSE)+VLOOKUP(E27,data!$J$1:$K$7,2,FALSE)),(VLOOKUP(B27&amp;C27,data!$A$1:$B$4,2,FALSE)*Land13!D27)+(VLOOKUP(Land13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13!D28-14)*VLOOKUP(Land13!B28&amp;Land13!C28,data!$A$1:$C$4,3,FALSE)+VLOOKUP(E28,data!$J$1:$K$7,2,FALSE)),(VLOOKUP(B28&amp;C28,data!$A$1:$B$4,2,FALSE)*Land13!D28)+(VLOOKUP(Land13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13!D29-14)*VLOOKUP(Land13!B29&amp;Land13!C29,data!$A$1:$C$4,3,FALSE)+VLOOKUP(E29,data!$J$1:$K$7,2,FALSE)),(VLOOKUP(B29&amp;C29,data!$A$1:$B$4,2,FALSE)*Land13!D29)+(VLOOKUP(Land13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13!D30-14)*VLOOKUP(Land13!B30&amp;Land13!C30,data!$A$1:$C$4,3,FALSE)+VLOOKUP(E30,data!$J$1:$K$7,2,FALSE)),(VLOOKUP(B30&amp;C30,data!$A$1:$B$4,2,FALSE)*Land13!D30)+(VLOOKUP(Land13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13!D31-14)*VLOOKUP(Land13!B31&amp;Land13!C31,data!$A$1:$C$4,3,FALSE)+VLOOKUP(E31,data!$J$1:$K$7,2,FALSE)),(VLOOKUP(B31&amp;C31,data!$A$1:$B$4,2,FALSE)*Land13!D31)+(VLOOKUP(Land13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13!D32-14)*VLOOKUP(Land13!B32&amp;Land13!C32,data!$A$1:$C$4,3,FALSE)+VLOOKUP(E32,data!$J$1:$K$7,2,FALSE)),(VLOOKUP(B32&amp;C32,data!$A$1:$B$4,2,FALSE)*Land13!D32)+(VLOOKUP(Land13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13!D33-14)*VLOOKUP(Land13!B33&amp;Land13!C33,data!$A$1:$C$4,3,FALSE)+VLOOKUP(E33,data!$J$1:$K$7,2,FALSE)),(VLOOKUP(B33&amp;C33,data!$A$1:$B$4,2,FALSE)*Land13!D33)+(VLOOKUP(Land13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13!D34-14)*VLOOKUP(Land13!B34&amp;Land13!C34,data!$A$1:$C$4,3,FALSE)+VLOOKUP(E34,data!$J$1:$K$7,2,FALSE)),(VLOOKUP(B34&amp;C34,data!$A$1:$B$4,2,FALSE)*Land13!D34)+(VLOOKUP(Land13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13!D35-14)*VLOOKUP(Land13!B35&amp;Land13!C35,data!$A$1:$C$4,3,FALSE)+VLOOKUP(E35,data!$J$1:$K$7,2,FALSE)),(VLOOKUP(B35&amp;C35,data!$A$1:$B$4,2,FALSE)*Land13!D35)+(VLOOKUP(Land13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13!D36-14)*VLOOKUP(Land13!B36&amp;Land13!C36,data!$A$1:$C$4,3,FALSE)+VLOOKUP(E36,data!$J$1:$K$7,2,FALSE)),(VLOOKUP(B36&amp;C36,data!$A$1:$B$4,2,FALSE)*Land13!D36)+(VLOOKUP(Land13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13!D37-14)*VLOOKUP(Land13!B37&amp;Land13!C37,data!$A$1:$C$4,3,FALSE)+VLOOKUP(E37,data!$J$1:$K$7,2,FALSE)),(VLOOKUP(B37&amp;C37,data!$A$1:$B$4,2,FALSE)*Land13!D37)+(VLOOKUP(Land13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13!D38-14)*VLOOKUP(Land13!B38&amp;Land13!C38,data!$A$1:$C$4,3,FALSE)+VLOOKUP(E38,data!$J$1:$K$7,2,FALSE)),(VLOOKUP(B38&amp;C38,data!$A$1:$B$4,2,FALSE)*Land13!D38)+(VLOOKUP(Land13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13!D39-14)*VLOOKUP(Land13!B39&amp;Land13!C39,data!$A$1:$C$4,3,FALSE)+VLOOKUP(E39,data!$J$1:$K$7,2,FALSE)),(VLOOKUP(B39&amp;C39,data!$A$1:$B$4,2,FALSE)*Land13!D39)+(VLOOKUP(Land13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13!D40-14)*VLOOKUP(Land13!B40&amp;Land13!C40,data!$A$1:$C$4,3,FALSE)+VLOOKUP(E40,data!$J$1:$K$7,2,FALSE)),(VLOOKUP(B40&amp;C40,data!$A$1:$B$4,2,FALSE)*Land13!D40)+(VLOOKUP(Land13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13!D41-14)*VLOOKUP(Land13!B41&amp;Land13!C41,data!$A$1:$C$4,3,FALSE)+VLOOKUP(E41,data!$J$1:$K$7,2,FALSE)),(VLOOKUP(B41&amp;C41,data!$A$1:$B$4,2,FALSE)*Land13!D41)+(VLOOKUP(Land13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850C3870-4466-4DFB-822C-CC927961FF1A}">
      <formula1>Landen</formula1>
    </dataValidation>
    <dataValidation type="list" allowBlank="1" showInputMessage="1" showErrorMessage="1" sqref="B48:B50 B54:B56 B60:B62 B66:B68 B12:B44" xr:uid="{EA727167-3EED-4DAD-ADBB-D63802AF0614}">
      <formula1>Type</formula1>
    </dataValidation>
    <dataValidation type="list" allowBlank="1" showInputMessage="1" showErrorMessage="1" sqref="C48:C50 C54:C56 C60:C62 C66:C68 C12:C44" xr:uid="{249A3F98-A07C-4FEC-A029-BCC8FCA7D56B}">
      <formula1>richting</formula1>
    </dataValidation>
    <dataValidation type="list" allowBlank="1" showInputMessage="1" showErrorMessage="1" sqref="E48:E50 E54:E56 E60:E62 E66:E68 E12:E44" xr:uid="{3BF350A6-2F82-41E9-892E-C5BD2C1CB168}">
      <formula1>Band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0BBA-03E6-44A1-8DFA-A34ACA8BA51B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14!D12-14)*VLOOKUP(Land14!B12&amp;Land14!C12,data!$A$1:$C$4,3,FALSE)+VLOOKUP(E12,data!$J$1:$K$7,2,FALSE)),(VLOOKUP(B12&amp;C12,data!$A$1:$B$4,2,FALSE)*Land14!D12)+(VLOOKUP(Land14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14!D13-14)*VLOOKUP(Land14!B13&amp;Land14!C13,data!$A$1:$C$4,3,FALSE)+VLOOKUP(E13,data!$J$1:$K$7,2,FALSE)),(VLOOKUP(B13&amp;C13,data!$A$1:$B$4,2,FALSE)*Land14!D13)+(VLOOKUP(Land14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14!D14-14)*VLOOKUP(Land14!B14&amp;Land14!C14,data!$A$1:$C$4,3,FALSE)+VLOOKUP(E14,data!$J$1:$K$7,2,FALSE)),(VLOOKUP(B14&amp;C14,data!$A$1:$B$4,2,FALSE)*Land14!D14)+(VLOOKUP(Land14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14!D15-14)*VLOOKUP(Land14!B15&amp;Land14!C15,data!$A$1:$C$4,3,FALSE)+VLOOKUP(E15,data!$J$1:$K$7,2,FALSE)),(VLOOKUP(B15&amp;C15,data!$A$1:$B$4,2,FALSE)*Land14!D15)+(VLOOKUP(Land14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14!D16-14)*VLOOKUP(Land14!B16&amp;Land14!C16,data!$A$1:$C$4,3,FALSE)+VLOOKUP(E16,data!$J$1:$K$7,2,FALSE)),(VLOOKUP(B16&amp;C16,data!$A$1:$B$4,2,FALSE)*Land14!D16)+(VLOOKUP(Land14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14!D17-14)*VLOOKUP(Land14!B17&amp;Land14!C17,data!$A$1:$C$4,3,FALSE)+VLOOKUP(E17,data!$J$1:$K$7,2,FALSE)),(VLOOKUP(B17&amp;C17,data!$A$1:$B$4,2,FALSE)*Land14!D17)+(VLOOKUP(Land14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14!D18-14)*VLOOKUP(Land14!B18&amp;Land14!C18,data!$A$1:$C$4,3,FALSE)+VLOOKUP(E18,data!$J$1:$K$7,2,FALSE)),(VLOOKUP(B18&amp;C18,data!$A$1:$B$4,2,FALSE)*Land14!D18)+(VLOOKUP(Land14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14!D19-14)*VLOOKUP(Land14!B19&amp;Land14!C19,data!$A$1:$C$4,3,FALSE)+VLOOKUP(E19,data!$J$1:$K$7,2,FALSE)),(VLOOKUP(B19&amp;C19,data!$A$1:$B$4,2,FALSE)*Land14!D19)+(VLOOKUP(Land14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14!D20-14)*VLOOKUP(Land14!B20&amp;Land14!C20,data!$A$1:$C$4,3,FALSE)+VLOOKUP(E20,data!$J$1:$K$7,2,FALSE)),(VLOOKUP(B20&amp;C20,data!$A$1:$B$4,2,FALSE)*Land14!D20)+(VLOOKUP(Land14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14!D21-14)*VLOOKUP(Land14!B21&amp;Land14!C21,data!$A$1:$C$4,3,FALSE)+VLOOKUP(E21,data!$J$1:$K$7,2,FALSE)),(VLOOKUP(B21&amp;C21,data!$A$1:$B$4,2,FALSE)*Land14!D21)+(VLOOKUP(Land14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14!D22-14)*VLOOKUP(Land14!B22&amp;Land14!C22,data!$A$1:$C$4,3,FALSE)+VLOOKUP(E22,data!$J$1:$K$7,2,FALSE)),(VLOOKUP(B22&amp;C22,data!$A$1:$B$4,2,FALSE)*Land14!D22)+(VLOOKUP(Land14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14!D23-14)*VLOOKUP(Land14!B23&amp;Land14!C23,data!$A$1:$C$4,3,FALSE)+VLOOKUP(E23,data!$J$1:$K$7,2,FALSE)),(VLOOKUP(B23&amp;C23,data!$A$1:$B$4,2,FALSE)*Land14!D23)+(VLOOKUP(Land14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14!D24-14)*VLOOKUP(Land14!B24&amp;Land14!C24,data!$A$1:$C$4,3,FALSE)+VLOOKUP(E24,data!$J$1:$K$7,2,FALSE)),(VLOOKUP(B24&amp;C24,data!$A$1:$B$4,2,FALSE)*Land14!D24)+(VLOOKUP(Land14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14!D25-14)*VLOOKUP(Land14!B25&amp;Land14!C25,data!$A$1:$C$4,3,FALSE)+VLOOKUP(E25,data!$J$1:$K$7,2,FALSE)),(VLOOKUP(B25&amp;C25,data!$A$1:$B$4,2,FALSE)*Land14!D25)+(VLOOKUP(Land14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14!D26-14)*VLOOKUP(Land14!B26&amp;Land14!C26,data!$A$1:$C$4,3,FALSE)+VLOOKUP(E26,data!$J$1:$K$7,2,FALSE)),(VLOOKUP(B26&amp;C26,data!$A$1:$B$4,2,FALSE)*Land14!D26)+(VLOOKUP(Land14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14!D27-14)*VLOOKUP(Land14!B27&amp;Land14!C27,data!$A$1:$C$4,3,FALSE)+VLOOKUP(E27,data!$J$1:$K$7,2,FALSE)),(VLOOKUP(B27&amp;C27,data!$A$1:$B$4,2,FALSE)*Land14!D27)+(VLOOKUP(Land14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14!D28-14)*VLOOKUP(Land14!B28&amp;Land14!C28,data!$A$1:$C$4,3,FALSE)+VLOOKUP(E28,data!$J$1:$K$7,2,FALSE)),(VLOOKUP(B28&amp;C28,data!$A$1:$B$4,2,FALSE)*Land14!D28)+(VLOOKUP(Land14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14!D29-14)*VLOOKUP(Land14!B29&amp;Land14!C29,data!$A$1:$C$4,3,FALSE)+VLOOKUP(E29,data!$J$1:$K$7,2,FALSE)),(VLOOKUP(B29&amp;C29,data!$A$1:$B$4,2,FALSE)*Land14!D29)+(VLOOKUP(Land14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14!D30-14)*VLOOKUP(Land14!B30&amp;Land14!C30,data!$A$1:$C$4,3,FALSE)+VLOOKUP(E30,data!$J$1:$K$7,2,FALSE)),(VLOOKUP(B30&amp;C30,data!$A$1:$B$4,2,FALSE)*Land14!D30)+(VLOOKUP(Land14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14!D31-14)*VLOOKUP(Land14!B31&amp;Land14!C31,data!$A$1:$C$4,3,FALSE)+VLOOKUP(E31,data!$J$1:$K$7,2,FALSE)),(VLOOKUP(B31&amp;C31,data!$A$1:$B$4,2,FALSE)*Land14!D31)+(VLOOKUP(Land14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14!D32-14)*VLOOKUP(Land14!B32&amp;Land14!C32,data!$A$1:$C$4,3,FALSE)+VLOOKUP(E32,data!$J$1:$K$7,2,FALSE)),(VLOOKUP(B32&amp;C32,data!$A$1:$B$4,2,FALSE)*Land14!D32)+(VLOOKUP(Land14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14!D33-14)*VLOOKUP(Land14!B33&amp;Land14!C33,data!$A$1:$C$4,3,FALSE)+VLOOKUP(E33,data!$J$1:$K$7,2,FALSE)),(VLOOKUP(B33&amp;C33,data!$A$1:$B$4,2,FALSE)*Land14!D33)+(VLOOKUP(Land14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14!D34-14)*VLOOKUP(Land14!B34&amp;Land14!C34,data!$A$1:$C$4,3,FALSE)+VLOOKUP(E34,data!$J$1:$K$7,2,FALSE)),(VLOOKUP(B34&amp;C34,data!$A$1:$B$4,2,FALSE)*Land14!D34)+(VLOOKUP(Land14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14!D35-14)*VLOOKUP(Land14!B35&amp;Land14!C35,data!$A$1:$C$4,3,FALSE)+VLOOKUP(E35,data!$J$1:$K$7,2,FALSE)),(VLOOKUP(B35&amp;C35,data!$A$1:$B$4,2,FALSE)*Land14!D35)+(VLOOKUP(Land14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14!D36-14)*VLOOKUP(Land14!B36&amp;Land14!C36,data!$A$1:$C$4,3,FALSE)+VLOOKUP(E36,data!$J$1:$K$7,2,FALSE)),(VLOOKUP(B36&amp;C36,data!$A$1:$B$4,2,FALSE)*Land14!D36)+(VLOOKUP(Land14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14!D37-14)*VLOOKUP(Land14!B37&amp;Land14!C37,data!$A$1:$C$4,3,FALSE)+VLOOKUP(E37,data!$J$1:$K$7,2,FALSE)),(VLOOKUP(B37&amp;C37,data!$A$1:$B$4,2,FALSE)*Land14!D37)+(VLOOKUP(Land14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14!D38-14)*VLOOKUP(Land14!B38&amp;Land14!C38,data!$A$1:$C$4,3,FALSE)+VLOOKUP(E38,data!$J$1:$K$7,2,FALSE)),(VLOOKUP(B38&amp;C38,data!$A$1:$B$4,2,FALSE)*Land14!D38)+(VLOOKUP(Land14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14!D39-14)*VLOOKUP(Land14!B39&amp;Land14!C39,data!$A$1:$C$4,3,FALSE)+VLOOKUP(E39,data!$J$1:$K$7,2,FALSE)),(VLOOKUP(B39&amp;C39,data!$A$1:$B$4,2,FALSE)*Land14!D39)+(VLOOKUP(Land14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14!D40-14)*VLOOKUP(Land14!B40&amp;Land14!C40,data!$A$1:$C$4,3,FALSE)+VLOOKUP(E40,data!$J$1:$K$7,2,FALSE)),(VLOOKUP(B40&amp;C40,data!$A$1:$B$4,2,FALSE)*Land14!D40)+(VLOOKUP(Land14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14!D41-14)*VLOOKUP(Land14!B41&amp;Land14!C41,data!$A$1:$C$4,3,FALSE)+VLOOKUP(E41,data!$J$1:$K$7,2,FALSE)),(VLOOKUP(B41&amp;C41,data!$A$1:$B$4,2,FALSE)*Land14!D41)+(VLOOKUP(Land14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B3F5F505-4B80-4578-B313-FDC1128F24C6}">
      <formula1>Landen</formula1>
    </dataValidation>
    <dataValidation type="list" allowBlank="1" showInputMessage="1" showErrorMessage="1" sqref="B48:B50 B54:B56 B60:B62 B66:B68 B12:B44" xr:uid="{BC91E546-D49F-48EC-AA6D-67E5BA3F231D}">
      <formula1>Type</formula1>
    </dataValidation>
    <dataValidation type="list" allowBlank="1" showInputMessage="1" showErrorMessage="1" sqref="C48:C50 C54:C56 C60:C62 C66:C68 C12:C44" xr:uid="{348A6E57-E6AC-4A42-9FC4-0C8F2BE6E3AA}">
      <formula1>richting</formula1>
    </dataValidation>
    <dataValidation type="list" allowBlank="1" showInputMessage="1" showErrorMessage="1" sqref="E48:E50 E54:E56 E60:E62 E66:E68 E12:E44" xr:uid="{38CADA7B-6BC4-4C75-99DB-19EDC551926A}">
      <formula1>Band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6473-0F9C-4BC6-A29A-700180B89AD2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15!D12-14)*VLOOKUP(Land15!B12&amp;Land15!C12,data!$A$1:$C$4,3,FALSE)+VLOOKUP(E12,data!$J$1:$K$7,2,FALSE)),(VLOOKUP(B12&amp;C12,data!$A$1:$B$4,2,FALSE)*Land15!D12)+(VLOOKUP(Land15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15!D13-14)*VLOOKUP(Land15!B13&amp;Land15!C13,data!$A$1:$C$4,3,FALSE)+VLOOKUP(E13,data!$J$1:$K$7,2,FALSE)),(VLOOKUP(B13&amp;C13,data!$A$1:$B$4,2,FALSE)*Land15!D13)+(VLOOKUP(Land15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15!D14-14)*VLOOKUP(Land15!B14&amp;Land15!C14,data!$A$1:$C$4,3,FALSE)+VLOOKUP(E14,data!$J$1:$K$7,2,FALSE)),(VLOOKUP(B14&amp;C14,data!$A$1:$B$4,2,FALSE)*Land15!D14)+(VLOOKUP(Land15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15!D15-14)*VLOOKUP(Land15!B15&amp;Land15!C15,data!$A$1:$C$4,3,FALSE)+VLOOKUP(E15,data!$J$1:$K$7,2,FALSE)),(VLOOKUP(B15&amp;C15,data!$A$1:$B$4,2,FALSE)*Land15!D15)+(VLOOKUP(Land15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15!D16-14)*VLOOKUP(Land15!B16&amp;Land15!C16,data!$A$1:$C$4,3,FALSE)+VLOOKUP(E16,data!$J$1:$K$7,2,FALSE)),(VLOOKUP(B16&amp;C16,data!$A$1:$B$4,2,FALSE)*Land15!D16)+(VLOOKUP(Land15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15!D17-14)*VLOOKUP(Land15!B17&amp;Land15!C17,data!$A$1:$C$4,3,FALSE)+VLOOKUP(E17,data!$J$1:$K$7,2,FALSE)),(VLOOKUP(B17&amp;C17,data!$A$1:$B$4,2,FALSE)*Land15!D17)+(VLOOKUP(Land15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15!D18-14)*VLOOKUP(Land15!B18&amp;Land15!C18,data!$A$1:$C$4,3,FALSE)+VLOOKUP(E18,data!$J$1:$K$7,2,FALSE)),(VLOOKUP(B18&amp;C18,data!$A$1:$B$4,2,FALSE)*Land15!D18)+(VLOOKUP(Land15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15!D19-14)*VLOOKUP(Land15!B19&amp;Land15!C19,data!$A$1:$C$4,3,FALSE)+VLOOKUP(E19,data!$J$1:$K$7,2,FALSE)),(VLOOKUP(B19&amp;C19,data!$A$1:$B$4,2,FALSE)*Land15!D19)+(VLOOKUP(Land15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15!D20-14)*VLOOKUP(Land15!B20&amp;Land15!C20,data!$A$1:$C$4,3,FALSE)+VLOOKUP(E20,data!$J$1:$K$7,2,FALSE)),(VLOOKUP(B20&amp;C20,data!$A$1:$B$4,2,FALSE)*Land15!D20)+(VLOOKUP(Land15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15!D21-14)*VLOOKUP(Land15!B21&amp;Land15!C21,data!$A$1:$C$4,3,FALSE)+VLOOKUP(E21,data!$J$1:$K$7,2,FALSE)),(VLOOKUP(B21&amp;C21,data!$A$1:$B$4,2,FALSE)*Land15!D21)+(VLOOKUP(Land15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15!D22-14)*VLOOKUP(Land15!B22&amp;Land15!C22,data!$A$1:$C$4,3,FALSE)+VLOOKUP(E22,data!$J$1:$K$7,2,FALSE)),(VLOOKUP(B22&amp;C22,data!$A$1:$B$4,2,FALSE)*Land15!D22)+(VLOOKUP(Land15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15!D23-14)*VLOOKUP(Land15!B23&amp;Land15!C23,data!$A$1:$C$4,3,FALSE)+VLOOKUP(E23,data!$J$1:$K$7,2,FALSE)),(VLOOKUP(B23&amp;C23,data!$A$1:$B$4,2,FALSE)*Land15!D23)+(VLOOKUP(Land15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15!D24-14)*VLOOKUP(Land15!B24&amp;Land15!C24,data!$A$1:$C$4,3,FALSE)+VLOOKUP(E24,data!$J$1:$K$7,2,FALSE)),(VLOOKUP(B24&amp;C24,data!$A$1:$B$4,2,FALSE)*Land15!D24)+(VLOOKUP(Land15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15!D25-14)*VLOOKUP(Land15!B25&amp;Land15!C25,data!$A$1:$C$4,3,FALSE)+VLOOKUP(E25,data!$J$1:$K$7,2,FALSE)),(VLOOKUP(B25&amp;C25,data!$A$1:$B$4,2,FALSE)*Land15!D25)+(VLOOKUP(Land15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15!D26-14)*VLOOKUP(Land15!B26&amp;Land15!C26,data!$A$1:$C$4,3,FALSE)+VLOOKUP(E26,data!$J$1:$K$7,2,FALSE)),(VLOOKUP(B26&amp;C26,data!$A$1:$B$4,2,FALSE)*Land15!D26)+(VLOOKUP(Land15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15!D27-14)*VLOOKUP(Land15!B27&amp;Land15!C27,data!$A$1:$C$4,3,FALSE)+VLOOKUP(E27,data!$J$1:$K$7,2,FALSE)),(VLOOKUP(B27&amp;C27,data!$A$1:$B$4,2,FALSE)*Land15!D27)+(VLOOKUP(Land15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15!D28-14)*VLOOKUP(Land15!B28&amp;Land15!C28,data!$A$1:$C$4,3,FALSE)+VLOOKUP(E28,data!$J$1:$K$7,2,FALSE)),(VLOOKUP(B28&amp;C28,data!$A$1:$B$4,2,FALSE)*Land15!D28)+(VLOOKUP(Land15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15!D29-14)*VLOOKUP(Land15!B29&amp;Land15!C29,data!$A$1:$C$4,3,FALSE)+VLOOKUP(E29,data!$J$1:$K$7,2,FALSE)),(VLOOKUP(B29&amp;C29,data!$A$1:$B$4,2,FALSE)*Land15!D29)+(VLOOKUP(Land15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15!D30-14)*VLOOKUP(Land15!B30&amp;Land15!C30,data!$A$1:$C$4,3,FALSE)+VLOOKUP(E30,data!$J$1:$K$7,2,FALSE)),(VLOOKUP(B30&amp;C30,data!$A$1:$B$4,2,FALSE)*Land15!D30)+(VLOOKUP(Land15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15!D31-14)*VLOOKUP(Land15!B31&amp;Land15!C31,data!$A$1:$C$4,3,FALSE)+VLOOKUP(E31,data!$J$1:$K$7,2,FALSE)),(VLOOKUP(B31&amp;C31,data!$A$1:$B$4,2,FALSE)*Land15!D31)+(VLOOKUP(Land15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15!D32-14)*VLOOKUP(Land15!B32&amp;Land15!C32,data!$A$1:$C$4,3,FALSE)+VLOOKUP(E32,data!$J$1:$K$7,2,FALSE)),(VLOOKUP(B32&amp;C32,data!$A$1:$B$4,2,FALSE)*Land15!D32)+(VLOOKUP(Land15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15!D33-14)*VLOOKUP(Land15!B33&amp;Land15!C33,data!$A$1:$C$4,3,FALSE)+VLOOKUP(E33,data!$J$1:$K$7,2,FALSE)),(VLOOKUP(B33&amp;C33,data!$A$1:$B$4,2,FALSE)*Land15!D33)+(VLOOKUP(Land15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15!D34-14)*VLOOKUP(Land15!B34&amp;Land15!C34,data!$A$1:$C$4,3,FALSE)+VLOOKUP(E34,data!$J$1:$K$7,2,FALSE)),(VLOOKUP(B34&amp;C34,data!$A$1:$B$4,2,FALSE)*Land15!D34)+(VLOOKUP(Land15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15!D35-14)*VLOOKUP(Land15!B35&amp;Land15!C35,data!$A$1:$C$4,3,FALSE)+VLOOKUP(E35,data!$J$1:$K$7,2,FALSE)),(VLOOKUP(B35&amp;C35,data!$A$1:$B$4,2,FALSE)*Land15!D35)+(VLOOKUP(Land15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15!D36-14)*VLOOKUP(Land15!B36&amp;Land15!C36,data!$A$1:$C$4,3,FALSE)+VLOOKUP(E36,data!$J$1:$K$7,2,FALSE)),(VLOOKUP(B36&amp;C36,data!$A$1:$B$4,2,FALSE)*Land15!D36)+(VLOOKUP(Land15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15!D37-14)*VLOOKUP(Land15!B37&amp;Land15!C37,data!$A$1:$C$4,3,FALSE)+VLOOKUP(E37,data!$J$1:$K$7,2,FALSE)),(VLOOKUP(B37&amp;C37,data!$A$1:$B$4,2,FALSE)*Land15!D37)+(VLOOKUP(Land15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15!D38-14)*VLOOKUP(Land15!B38&amp;Land15!C38,data!$A$1:$C$4,3,FALSE)+VLOOKUP(E38,data!$J$1:$K$7,2,FALSE)),(VLOOKUP(B38&amp;C38,data!$A$1:$B$4,2,FALSE)*Land15!D38)+(VLOOKUP(Land15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15!D39-14)*VLOOKUP(Land15!B39&amp;Land15!C39,data!$A$1:$C$4,3,FALSE)+VLOOKUP(E39,data!$J$1:$K$7,2,FALSE)),(VLOOKUP(B39&amp;C39,data!$A$1:$B$4,2,FALSE)*Land15!D39)+(VLOOKUP(Land15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15!D40-14)*VLOOKUP(Land15!B40&amp;Land15!C40,data!$A$1:$C$4,3,FALSE)+VLOOKUP(E40,data!$J$1:$K$7,2,FALSE)),(VLOOKUP(B40&amp;C40,data!$A$1:$B$4,2,FALSE)*Land15!D40)+(VLOOKUP(Land15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15!D41-14)*VLOOKUP(Land15!B41&amp;Land15!C41,data!$A$1:$C$4,3,FALSE)+VLOOKUP(E41,data!$J$1:$K$7,2,FALSE)),(VLOOKUP(B41&amp;C41,data!$A$1:$B$4,2,FALSE)*Land15!D41)+(VLOOKUP(Land15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4B8CEFD1-C044-49BC-B55E-B3267F4A3E7D}">
      <formula1>Landen</formula1>
    </dataValidation>
    <dataValidation type="list" allowBlank="1" showInputMessage="1" showErrorMessage="1" sqref="B48:B50 B54:B56 B60:B62 B66:B68 B12:B44" xr:uid="{23B08305-3D74-46A1-8264-BDBC87B5C19D}">
      <formula1>Type</formula1>
    </dataValidation>
    <dataValidation type="list" allowBlank="1" showInputMessage="1" showErrorMessage="1" sqref="C48:C50 C54:C56 C60:C62 C66:C68 C12:C44" xr:uid="{6775AC15-D8A6-4E96-A527-1C8CF991EDAF}">
      <formula1>richting</formula1>
    </dataValidation>
    <dataValidation type="list" allowBlank="1" showInputMessage="1" showErrorMessage="1" sqref="E48:E50 E54:E56 E60:E62 E66:E68 E12:E44" xr:uid="{797D4905-662F-4D23-9361-685329C69AC6}">
      <formula1>Band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76A9-6882-4BCB-A296-6A13D54B6F17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16!D12-14)*VLOOKUP(Land16!B12&amp;Land16!C12,data!$A$1:$C$4,3,FALSE)+VLOOKUP(E12,data!$J$1:$K$7,2,FALSE)),(VLOOKUP(B12&amp;C12,data!$A$1:$B$4,2,FALSE)*Land16!D12)+(VLOOKUP(Land16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16!D13-14)*VLOOKUP(Land16!B13&amp;Land16!C13,data!$A$1:$C$4,3,FALSE)+VLOOKUP(E13,data!$J$1:$K$7,2,FALSE)),(VLOOKUP(B13&amp;C13,data!$A$1:$B$4,2,FALSE)*Land16!D13)+(VLOOKUP(Land16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16!D14-14)*VLOOKUP(Land16!B14&amp;Land16!C14,data!$A$1:$C$4,3,FALSE)+VLOOKUP(E14,data!$J$1:$K$7,2,FALSE)),(VLOOKUP(B14&amp;C14,data!$A$1:$B$4,2,FALSE)*Land16!D14)+(VLOOKUP(Land16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16!D15-14)*VLOOKUP(Land16!B15&amp;Land16!C15,data!$A$1:$C$4,3,FALSE)+VLOOKUP(E15,data!$J$1:$K$7,2,FALSE)),(VLOOKUP(B15&amp;C15,data!$A$1:$B$4,2,FALSE)*Land16!D15)+(VLOOKUP(Land16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16!D16-14)*VLOOKUP(Land16!B16&amp;Land16!C16,data!$A$1:$C$4,3,FALSE)+VLOOKUP(E16,data!$J$1:$K$7,2,FALSE)),(VLOOKUP(B16&amp;C16,data!$A$1:$B$4,2,FALSE)*Land16!D16)+(VLOOKUP(Land16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16!D17-14)*VLOOKUP(Land16!B17&amp;Land16!C17,data!$A$1:$C$4,3,FALSE)+VLOOKUP(E17,data!$J$1:$K$7,2,FALSE)),(VLOOKUP(B17&amp;C17,data!$A$1:$B$4,2,FALSE)*Land16!D17)+(VLOOKUP(Land16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16!D18-14)*VLOOKUP(Land16!B18&amp;Land16!C18,data!$A$1:$C$4,3,FALSE)+VLOOKUP(E18,data!$J$1:$K$7,2,FALSE)),(VLOOKUP(B18&amp;C18,data!$A$1:$B$4,2,FALSE)*Land16!D18)+(VLOOKUP(Land16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16!D19-14)*VLOOKUP(Land16!B19&amp;Land16!C19,data!$A$1:$C$4,3,FALSE)+VLOOKUP(E19,data!$J$1:$K$7,2,FALSE)),(VLOOKUP(B19&amp;C19,data!$A$1:$B$4,2,FALSE)*Land16!D19)+(VLOOKUP(Land16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16!D20-14)*VLOOKUP(Land16!B20&amp;Land16!C20,data!$A$1:$C$4,3,FALSE)+VLOOKUP(E20,data!$J$1:$K$7,2,FALSE)),(VLOOKUP(B20&amp;C20,data!$A$1:$B$4,2,FALSE)*Land16!D20)+(VLOOKUP(Land16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16!D21-14)*VLOOKUP(Land16!B21&amp;Land16!C21,data!$A$1:$C$4,3,FALSE)+VLOOKUP(E21,data!$J$1:$K$7,2,FALSE)),(VLOOKUP(B21&amp;C21,data!$A$1:$B$4,2,FALSE)*Land16!D21)+(VLOOKUP(Land16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16!D22-14)*VLOOKUP(Land16!B22&amp;Land16!C22,data!$A$1:$C$4,3,FALSE)+VLOOKUP(E22,data!$J$1:$K$7,2,FALSE)),(VLOOKUP(B22&amp;C22,data!$A$1:$B$4,2,FALSE)*Land16!D22)+(VLOOKUP(Land16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16!D23-14)*VLOOKUP(Land16!B23&amp;Land16!C23,data!$A$1:$C$4,3,FALSE)+VLOOKUP(E23,data!$J$1:$K$7,2,FALSE)),(VLOOKUP(B23&amp;C23,data!$A$1:$B$4,2,FALSE)*Land16!D23)+(VLOOKUP(Land16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16!D24-14)*VLOOKUP(Land16!B24&amp;Land16!C24,data!$A$1:$C$4,3,FALSE)+VLOOKUP(E24,data!$J$1:$K$7,2,FALSE)),(VLOOKUP(B24&amp;C24,data!$A$1:$B$4,2,FALSE)*Land16!D24)+(VLOOKUP(Land16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16!D25-14)*VLOOKUP(Land16!B25&amp;Land16!C25,data!$A$1:$C$4,3,FALSE)+VLOOKUP(E25,data!$J$1:$K$7,2,FALSE)),(VLOOKUP(B25&amp;C25,data!$A$1:$B$4,2,FALSE)*Land16!D25)+(VLOOKUP(Land16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16!D26-14)*VLOOKUP(Land16!B26&amp;Land16!C26,data!$A$1:$C$4,3,FALSE)+VLOOKUP(E26,data!$J$1:$K$7,2,FALSE)),(VLOOKUP(B26&amp;C26,data!$A$1:$B$4,2,FALSE)*Land16!D26)+(VLOOKUP(Land16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16!D27-14)*VLOOKUP(Land16!B27&amp;Land16!C27,data!$A$1:$C$4,3,FALSE)+VLOOKUP(E27,data!$J$1:$K$7,2,FALSE)),(VLOOKUP(B27&amp;C27,data!$A$1:$B$4,2,FALSE)*Land16!D27)+(VLOOKUP(Land16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16!D28-14)*VLOOKUP(Land16!B28&amp;Land16!C28,data!$A$1:$C$4,3,FALSE)+VLOOKUP(E28,data!$J$1:$K$7,2,FALSE)),(VLOOKUP(B28&amp;C28,data!$A$1:$B$4,2,FALSE)*Land16!D28)+(VLOOKUP(Land16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16!D29-14)*VLOOKUP(Land16!B29&amp;Land16!C29,data!$A$1:$C$4,3,FALSE)+VLOOKUP(E29,data!$J$1:$K$7,2,FALSE)),(VLOOKUP(B29&amp;C29,data!$A$1:$B$4,2,FALSE)*Land16!D29)+(VLOOKUP(Land16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16!D30-14)*VLOOKUP(Land16!B30&amp;Land16!C30,data!$A$1:$C$4,3,FALSE)+VLOOKUP(E30,data!$J$1:$K$7,2,FALSE)),(VLOOKUP(B30&amp;C30,data!$A$1:$B$4,2,FALSE)*Land16!D30)+(VLOOKUP(Land16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16!D31-14)*VLOOKUP(Land16!B31&amp;Land16!C31,data!$A$1:$C$4,3,FALSE)+VLOOKUP(E31,data!$J$1:$K$7,2,FALSE)),(VLOOKUP(B31&amp;C31,data!$A$1:$B$4,2,FALSE)*Land16!D31)+(VLOOKUP(Land16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16!D32-14)*VLOOKUP(Land16!B32&amp;Land16!C32,data!$A$1:$C$4,3,FALSE)+VLOOKUP(E32,data!$J$1:$K$7,2,FALSE)),(VLOOKUP(B32&amp;C32,data!$A$1:$B$4,2,FALSE)*Land16!D32)+(VLOOKUP(Land16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16!D33-14)*VLOOKUP(Land16!B33&amp;Land16!C33,data!$A$1:$C$4,3,FALSE)+VLOOKUP(E33,data!$J$1:$K$7,2,FALSE)),(VLOOKUP(B33&amp;C33,data!$A$1:$B$4,2,FALSE)*Land16!D33)+(VLOOKUP(Land16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16!D34-14)*VLOOKUP(Land16!B34&amp;Land16!C34,data!$A$1:$C$4,3,FALSE)+VLOOKUP(E34,data!$J$1:$K$7,2,FALSE)),(VLOOKUP(B34&amp;C34,data!$A$1:$B$4,2,FALSE)*Land16!D34)+(VLOOKUP(Land16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16!D35-14)*VLOOKUP(Land16!B35&amp;Land16!C35,data!$A$1:$C$4,3,FALSE)+VLOOKUP(E35,data!$J$1:$K$7,2,FALSE)),(VLOOKUP(B35&amp;C35,data!$A$1:$B$4,2,FALSE)*Land16!D35)+(VLOOKUP(Land16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16!D36-14)*VLOOKUP(Land16!B36&amp;Land16!C36,data!$A$1:$C$4,3,FALSE)+VLOOKUP(E36,data!$J$1:$K$7,2,FALSE)),(VLOOKUP(B36&amp;C36,data!$A$1:$B$4,2,FALSE)*Land16!D36)+(VLOOKUP(Land16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16!D37-14)*VLOOKUP(Land16!B37&amp;Land16!C37,data!$A$1:$C$4,3,FALSE)+VLOOKUP(E37,data!$J$1:$K$7,2,FALSE)),(VLOOKUP(B37&amp;C37,data!$A$1:$B$4,2,FALSE)*Land16!D37)+(VLOOKUP(Land16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16!D38-14)*VLOOKUP(Land16!B38&amp;Land16!C38,data!$A$1:$C$4,3,FALSE)+VLOOKUP(E38,data!$J$1:$K$7,2,FALSE)),(VLOOKUP(B38&amp;C38,data!$A$1:$B$4,2,FALSE)*Land16!D38)+(VLOOKUP(Land16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16!D39-14)*VLOOKUP(Land16!B39&amp;Land16!C39,data!$A$1:$C$4,3,FALSE)+VLOOKUP(E39,data!$J$1:$K$7,2,FALSE)),(VLOOKUP(B39&amp;C39,data!$A$1:$B$4,2,FALSE)*Land16!D39)+(VLOOKUP(Land16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16!D40-14)*VLOOKUP(Land16!B40&amp;Land16!C40,data!$A$1:$C$4,3,FALSE)+VLOOKUP(E40,data!$J$1:$K$7,2,FALSE)),(VLOOKUP(B40&amp;C40,data!$A$1:$B$4,2,FALSE)*Land16!D40)+(VLOOKUP(Land16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16!D41-14)*VLOOKUP(Land16!B41&amp;Land16!C41,data!$A$1:$C$4,3,FALSE)+VLOOKUP(E41,data!$J$1:$K$7,2,FALSE)),(VLOOKUP(B41&amp;C41,data!$A$1:$B$4,2,FALSE)*Land16!D41)+(VLOOKUP(Land16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B2FA417D-9179-4556-B7AB-6BDDB1F356E5}">
      <formula1>Band</formula1>
    </dataValidation>
    <dataValidation type="list" allowBlank="1" showInputMessage="1" showErrorMessage="1" sqref="C48:C50 C54:C56 C60:C62 C66:C68 C12:C44" xr:uid="{5DE23EE9-5008-41FC-93B6-6A0700C16B17}">
      <formula1>richting</formula1>
    </dataValidation>
    <dataValidation type="list" allowBlank="1" showInputMessage="1" showErrorMessage="1" sqref="B48:B50 B54:B56 B60:B62 B66:B68 B12:B44" xr:uid="{1911D26E-19CC-436D-A21E-E45C624DBA1C}">
      <formula1>Type</formula1>
    </dataValidation>
    <dataValidation type="list" allowBlank="1" showInputMessage="1" showErrorMessage="1" sqref="B10:D10" xr:uid="{DC0B2CEB-DDF8-4250-A477-4B6BE60E6A4C}">
      <formula1>Landen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94C5-A2A7-42D4-A8F7-19687CB09AF1}">
  <dimension ref="A1:AC70"/>
  <sheetViews>
    <sheetView tabSelected="1" workbookViewId="0">
      <selection activeCell="B12" sqref="B12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17!D12-14)*VLOOKUP(Land17!B12&amp;Land17!C12,data!$A$1:$C$4,3,FALSE)+VLOOKUP(E12,data!$J$1:$K$7,2,FALSE)),(VLOOKUP(B12&amp;C12,data!$A$1:$B$4,2,FALSE)*Land17!D12)+(VLOOKUP(Land17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17!D13-14)*VLOOKUP(Land17!B13&amp;Land17!C13,data!$A$1:$C$4,3,FALSE)+VLOOKUP(E13,data!$J$1:$K$7,2,FALSE)),(VLOOKUP(B13&amp;C13,data!$A$1:$B$4,2,FALSE)*Land17!D13)+(VLOOKUP(Land17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17!D14-14)*VLOOKUP(Land17!B14&amp;Land17!C14,data!$A$1:$C$4,3,FALSE)+VLOOKUP(E14,data!$J$1:$K$7,2,FALSE)),(VLOOKUP(B14&amp;C14,data!$A$1:$B$4,2,FALSE)*Land17!D14)+(VLOOKUP(Land17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17!D15-14)*VLOOKUP(Land17!B15&amp;Land17!C15,data!$A$1:$C$4,3,FALSE)+VLOOKUP(E15,data!$J$1:$K$7,2,FALSE)),(VLOOKUP(B15&amp;C15,data!$A$1:$B$4,2,FALSE)*Land17!D15)+(VLOOKUP(Land17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17!D16-14)*VLOOKUP(Land17!B16&amp;Land17!C16,data!$A$1:$C$4,3,FALSE)+VLOOKUP(E16,data!$J$1:$K$7,2,FALSE)),(VLOOKUP(B16&amp;C16,data!$A$1:$B$4,2,FALSE)*Land17!D16)+(VLOOKUP(Land17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17!D17-14)*VLOOKUP(Land17!B17&amp;Land17!C17,data!$A$1:$C$4,3,FALSE)+VLOOKUP(E17,data!$J$1:$K$7,2,FALSE)),(VLOOKUP(B17&amp;C17,data!$A$1:$B$4,2,FALSE)*Land17!D17)+(VLOOKUP(Land17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17!D18-14)*VLOOKUP(Land17!B18&amp;Land17!C18,data!$A$1:$C$4,3,FALSE)+VLOOKUP(E18,data!$J$1:$K$7,2,FALSE)),(VLOOKUP(B18&amp;C18,data!$A$1:$B$4,2,FALSE)*Land17!D18)+(VLOOKUP(Land17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17!D19-14)*VLOOKUP(Land17!B19&amp;Land17!C19,data!$A$1:$C$4,3,FALSE)+VLOOKUP(E19,data!$J$1:$K$7,2,FALSE)),(VLOOKUP(B19&amp;C19,data!$A$1:$B$4,2,FALSE)*Land17!D19)+(VLOOKUP(Land17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17!D20-14)*VLOOKUP(Land17!B20&amp;Land17!C20,data!$A$1:$C$4,3,FALSE)+VLOOKUP(E20,data!$J$1:$K$7,2,FALSE)),(VLOOKUP(B20&amp;C20,data!$A$1:$B$4,2,FALSE)*Land17!D20)+(VLOOKUP(Land17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17!D21-14)*VLOOKUP(Land17!B21&amp;Land17!C21,data!$A$1:$C$4,3,FALSE)+VLOOKUP(E21,data!$J$1:$K$7,2,FALSE)),(VLOOKUP(B21&amp;C21,data!$A$1:$B$4,2,FALSE)*Land17!D21)+(VLOOKUP(Land17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17!D22-14)*VLOOKUP(Land17!B22&amp;Land17!C22,data!$A$1:$C$4,3,FALSE)+VLOOKUP(E22,data!$J$1:$K$7,2,FALSE)),(VLOOKUP(B22&amp;C22,data!$A$1:$B$4,2,FALSE)*Land17!D22)+(VLOOKUP(Land17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17!D23-14)*VLOOKUP(Land17!B23&amp;Land17!C23,data!$A$1:$C$4,3,FALSE)+VLOOKUP(E23,data!$J$1:$K$7,2,FALSE)),(VLOOKUP(B23&amp;C23,data!$A$1:$B$4,2,FALSE)*Land17!D23)+(VLOOKUP(Land17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17!D24-14)*VLOOKUP(Land17!B24&amp;Land17!C24,data!$A$1:$C$4,3,FALSE)+VLOOKUP(E24,data!$J$1:$K$7,2,FALSE)),(VLOOKUP(B24&amp;C24,data!$A$1:$B$4,2,FALSE)*Land17!D24)+(VLOOKUP(Land17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17!D25-14)*VLOOKUP(Land17!B25&amp;Land17!C25,data!$A$1:$C$4,3,FALSE)+VLOOKUP(E25,data!$J$1:$K$7,2,FALSE)),(VLOOKUP(B25&amp;C25,data!$A$1:$B$4,2,FALSE)*Land17!D25)+(VLOOKUP(Land17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17!D26-14)*VLOOKUP(Land17!B26&amp;Land17!C26,data!$A$1:$C$4,3,FALSE)+VLOOKUP(E26,data!$J$1:$K$7,2,FALSE)),(VLOOKUP(B26&amp;C26,data!$A$1:$B$4,2,FALSE)*Land17!D26)+(VLOOKUP(Land17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17!D27-14)*VLOOKUP(Land17!B27&amp;Land17!C27,data!$A$1:$C$4,3,FALSE)+VLOOKUP(E27,data!$J$1:$K$7,2,FALSE)),(VLOOKUP(B27&amp;C27,data!$A$1:$B$4,2,FALSE)*Land17!D27)+(VLOOKUP(Land17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17!D28-14)*VLOOKUP(Land17!B28&amp;Land17!C28,data!$A$1:$C$4,3,FALSE)+VLOOKUP(E28,data!$J$1:$K$7,2,FALSE)),(VLOOKUP(B28&amp;C28,data!$A$1:$B$4,2,FALSE)*Land17!D28)+(VLOOKUP(Land17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17!D29-14)*VLOOKUP(Land17!B29&amp;Land17!C29,data!$A$1:$C$4,3,FALSE)+VLOOKUP(E29,data!$J$1:$K$7,2,FALSE)),(VLOOKUP(B29&amp;C29,data!$A$1:$B$4,2,FALSE)*Land17!D29)+(VLOOKUP(Land17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17!D30-14)*VLOOKUP(Land17!B30&amp;Land17!C30,data!$A$1:$C$4,3,FALSE)+VLOOKUP(E30,data!$J$1:$K$7,2,FALSE)),(VLOOKUP(B30&amp;C30,data!$A$1:$B$4,2,FALSE)*Land17!D30)+(VLOOKUP(Land17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17!D31-14)*VLOOKUP(Land17!B31&amp;Land17!C31,data!$A$1:$C$4,3,FALSE)+VLOOKUP(E31,data!$J$1:$K$7,2,FALSE)),(VLOOKUP(B31&amp;C31,data!$A$1:$B$4,2,FALSE)*Land17!D31)+(VLOOKUP(Land17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17!D32-14)*VLOOKUP(Land17!B32&amp;Land17!C32,data!$A$1:$C$4,3,FALSE)+VLOOKUP(E32,data!$J$1:$K$7,2,FALSE)),(VLOOKUP(B32&amp;C32,data!$A$1:$B$4,2,FALSE)*Land17!D32)+(VLOOKUP(Land17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17!D33-14)*VLOOKUP(Land17!B33&amp;Land17!C33,data!$A$1:$C$4,3,FALSE)+VLOOKUP(E33,data!$J$1:$K$7,2,FALSE)),(VLOOKUP(B33&amp;C33,data!$A$1:$B$4,2,FALSE)*Land17!D33)+(VLOOKUP(Land17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17!D34-14)*VLOOKUP(Land17!B34&amp;Land17!C34,data!$A$1:$C$4,3,FALSE)+VLOOKUP(E34,data!$J$1:$K$7,2,FALSE)),(VLOOKUP(B34&amp;C34,data!$A$1:$B$4,2,FALSE)*Land17!D34)+(VLOOKUP(Land17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17!D35-14)*VLOOKUP(Land17!B35&amp;Land17!C35,data!$A$1:$C$4,3,FALSE)+VLOOKUP(E35,data!$J$1:$K$7,2,FALSE)),(VLOOKUP(B35&amp;C35,data!$A$1:$B$4,2,FALSE)*Land17!D35)+(VLOOKUP(Land17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17!D36-14)*VLOOKUP(Land17!B36&amp;Land17!C36,data!$A$1:$C$4,3,FALSE)+VLOOKUP(E36,data!$J$1:$K$7,2,FALSE)),(VLOOKUP(B36&amp;C36,data!$A$1:$B$4,2,FALSE)*Land17!D36)+(VLOOKUP(Land17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17!D37-14)*VLOOKUP(Land17!B37&amp;Land17!C37,data!$A$1:$C$4,3,FALSE)+VLOOKUP(E37,data!$J$1:$K$7,2,FALSE)),(VLOOKUP(B37&amp;C37,data!$A$1:$B$4,2,FALSE)*Land17!D37)+(VLOOKUP(Land17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17!D38-14)*VLOOKUP(Land17!B38&amp;Land17!C38,data!$A$1:$C$4,3,FALSE)+VLOOKUP(E38,data!$J$1:$K$7,2,FALSE)),(VLOOKUP(B38&amp;C38,data!$A$1:$B$4,2,FALSE)*Land17!D38)+(VLOOKUP(Land17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17!D39-14)*VLOOKUP(Land17!B39&amp;Land17!C39,data!$A$1:$C$4,3,FALSE)+VLOOKUP(E39,data!$J$1:$K$7,2,FALSE)),(VLOOKUP(B39&amp;C39,data!$A$1:$B$4,2,FALSE)*Land17!D39)+(VLOOKUP(Land17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17!D40-14)*VLOOKUP(Land17!B40&amp;Land17!C40,data!$A$1:$C$4,3,FALSE)+VLOOKUP(E40,data!$J$1:$K$7,2,FALSE)),(VLOOKUP(B40&amp;C40,data!$A$1:$B$4,2,FALSE)*Land17!D40)+(VLOOKUP(Land17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17!D41-14)*VLOOKUP(Land17!B41&amp;Land17!C41,data!$A$1:$C$4,3,FALSE)+VLOOKUP(E41,data!$J$1:$K$7,2,FALSE)),(VLOOKUP(B41&amp;C41,data!$A$1:$B$4,2,FALSE)*Land17!D41)+(VLOOKUP(Land17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6B7F47D5-184D-4CEE-ACD6-E7B39525D6CD}">
      <formula1>Landen</formula1>
    </dataValidation>
    <dataValidation type="list" allowBlank="1" showInputMessage="1" showErrorMessage="1" sqref="B48:B50 B54:B56 B60:B62 B66:B68 B12:B44" xr:uid="{0A492CB3-7687-4D08-B64E-2B04B837B00D}">
      <formula1>Type</formula1>
    </dataValidation>
    <dataValidation type="list" allowBlank="1" showInputMessage="1" showErrorMessage="1" sqref="C48:C50 C54:C56 C60:C62 C66:C68 C12:C44" xr:uid="{39683201-65E5-4876-B67E-3F095DB29D48}">
      <formula1>richting</formula1>
    </dataValidation>
    <dataValidation type="list" allowBlank="1" showInputMessage="1" showErrorMessage="1" sqref="E48:E50 E54:E56 E60:E62 E66:E68 E12:E44" xr:uid="{822659D2-BB5F-43B7-8230-7A8724A5D99F}">
      <formula1>Band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C80D8-E1EB-47E6-ABDA-0F460D0860FC}">
  <dimension ref="A1:C41"/>
  <sheetViews>
    <sheetView workbookViewId="0">
      <selection activeCell="A3" sqref="A3"/>
    </sheetView>
  </sheetViews>
  <sheetFormatPr defaultRowHeight="15" x14ac:dyDescent="0.25"/>
  <cols>
    <col min="1" max="1" width="10.85546875" bestFit="1" customWidth="1"/>
    <col min="2" max="2" width="10.5703125" bestFit="1" customWidth="1"/>
    <col min="3" max="3" width="13.42578125" bestFit="1" customWidth="1"/>
  </cols>
  <sheetData>
    <row r="1" spans="1:3" ht="15.75" thickBot="1" x14ac:dyDescent="0.3">
      <c r="A1" s="33" t="s">
        <v>28</v>
      </c>
      <c r="B1" s="21" t="s">
        <v>29</v>
      </c>
      <c r="C1" s="34" t="s">
        <v>30</v>
      </c>
    </row>
    <row r="2" spans="1:3" x14ac:dyDescent="0.25">
      <c r="A2" s="35">
        <v>43357</v>
      </c>
      <c r="B2" s="36">
        <v>43446</v>
      </c>
      <c r="C2" s="31">
        <f>IF(AND(A2="",B2=""),"",DAYS360(A2,B2,TRUE)+1)</f>
        <v>89</v>
      </c>
    </row>
    <row r="3" spans="1:3" x14ac:dyDescent="0.25">
      <c r="A3" s="18"/>
      <c r="B3" s="19"/>
      <c r="C3" s="31" t="str">
        <f t="shared" ref="C3:C41" si="0">IF(AND(A3="",B3=""),"",DAYS360(A3,B3,TRUE)+1)</f>
        <v/>
      </c>
    </row>
    <row r="4" spans="1:3" x14ac:dyDescent="0.25">
      <c r="A4" s="18"/>
      <c r="B4" s="19"/>
      <c r="C4" s="31" t="str">
        <f t="shared" si="0"/>
        <v/>
      </c>
    </row>
    <row r="5" spans="1:3" x14ac:dyDescent="0.25">
      <c r="A5" s="18"/>
      <c r="B5" s="19"/>
      <c r="C5" s="31" t="str">
        <f t="shared" si="0"/>
        <v/>
      </c>
    </row>
    <row r="6" spans="1:3" x14ac:dyDescent="0.25">
      <c r="A6" s="18"/>
      <c r="B6" s="19"/>
      <c r="C6" s="31" t="str">
        <f t="shared" si="0"/>
        <v/>
      </c>
    </row>
    <row r="7" spans="1:3" x14ac:dyDescent="0.25">
      <c r="A7" s="18"/>
      <c r="B7" s="19"/>
      <c r="C7" s="31" t="str">
        <f t="shared" si="0"/>
        <v/>
      </c>
    </row>
    <row r="8" spans="1:3" x14ac:dyDescent="0.25">
      <c r="A8" s="18"/>
      <c r="B8" s="19"/>
      <c r="C8" s="31" t="str">
        <f t="shared" si="0"/>
        <v/>
      </c>
    </row>
    <row r="9" spans="1:3" x14ac:dyDescent="0.25">
      <c r="A9" s="18"/>
      <c r="B9" s="19"/>
      <c r="C9" s="31" t="str">
        <f t="shared" si="0"/>
        <v/>
      </c>
    </row>
    <row r="10" spans="1:3" x14ac:dyDescent="0.25">
      <c r="A10" s="18"/>
      <c r="B10" s="19"/>
      <c r="C10" s="31" t="str">
        <f t="shared" si="0"/>
        <v/>
      </c>
    </row>
    <row r="11" spans="1:3" x14ac:dyDescent="0.25">
      <c r="A11" s="18"/>
      <c r="B11" s="19"/>
      <c r="C11" s="31" t="str">
        <f t="shared" si="0"/>
        <v/>
      </c>
    </row>
    <row r="12" spans="1:3" x14ac:dyDescent="0.25">
      <c r="A12" s="18"/>
      <c r="B12" s="19"/>
      <c r="C12" s="31" t="str">
        <f t="shared" si="0"/>
        <v/>
      </c>
    </row>
    <row r="13" spans="1:3" x14ac:dyDescent="0.25">
      <c r="A13" s="18"/>
      <c r="B13" s="19"/>
      <c r="C13" s="31" t="str">
        <f t="shared" si="0"/>
        <v/>
      </c>
    </row>
    <row r="14" spans="1:3" x14ac:dyDescent="0.25">
      <c r="A14" s="18"/>
      <c r="B14" s="19"/>
      <c r="C14" s="31" t="str">
        <f t="shared" si="0"/>
        <v/>
      </c>
    </row>
    <row r="15" spans="1:3" x14ac:dyDescent="0.25">
      <c r="A15" s="18"/>
      <c r="B15" s="19"/>
      <c r="C15" s="31" t="str">
        <f t="shared" si="0"/>
        <v/>
      </c>
    </row>
    <row r="16" spans="1:3" x14ac:dyDescent="0.25">
      <c r="A16" s="18"/>
      <c r="B16" s="19"/>
      <c r="C16" s="31" t="str">
        <f t="shared" si="0"/>
        <v/>
      </c>
    </row>
    <row r="17" spans="1:3" x14ac:dyDescent="0.25">
      <c r="A17" s="18"/>
      <c r="B17" s="19"/>
      <c r="C17" s="31" t="str">
        <f t="shared" si="0"/>
        <v/>
      </c>
    </row>
    <row r="18" spans="1:3" x14ac:dyDescent="0.25">
      <c r="A18" s="18"/>
      <c r="B18" s="19"/>
      <c r="C18" s="31" t="str">
        <f t="shared" si="0"/>
        <v/>
      </c>
    </row>
    <row r="19" spans="1:3" x14ac:dyDescent="0.25">
      <c r="A19" s="18"/>
      <c r="B19" s="19"/>
      <c r="C19" s="31" t="str">
        <f t="shared" si="0"/>
        <v/>
      </c>
    </row>
    <row r="20" spans="1:3" x14ac:dyDescent="0.25">
      <c r="A20" s="18"/>
      <c r="B20" s="19"/>
      <c r="C20" s="31" t="str">
        <f t="shared" si="0"/>
        <v/>
      </c>
    </row>
    <row r="21" spans="1:3" x14ac:dyDescent="0.25">
      <c r="A21" s="18"/>
      <c r="B21" s="19"/>
      <c r="C21" s="31" t="str">
        <f t="shared" si="0"/>
        <v/>
      </c>
    </row>
    <row r="22" spans="1:3" x14ac:dyDescent="0.25">
      <c r="A22" s="18"/>
      <c r="B22" s="19"/>
      <c r="C22" s="31" t="str">
        <f t="shared" si="0"/>
        <v/>
      </c>
    </row>
    <row r="23" spans="1:3" x14ac:dyDescent="0.25">
      <c r="A23" s="18"/>
      <c r="B23" s="19"/>
      <c r="C23" s="31" t="str">
        <f t="shared" si="0"/>
        <v/>
      </c>
    </row>
    <row r="24" spans="1:3" x14ac:dyDescent="0.25">
      <c r="A24" s="18"/>
      <c r="B24" s="19"/>
      <c r="C24" s="31" t="str">
        <f t="shared" si="0"/>
        <v/>
      </c>
    </row>
    <row r="25" spans="1:3" x14ac:dyDescent="0.25">
      <c r="A25" s="18"/>
      <c r="B25" s="19"/>
      <c r="C25" s="31" t="str">
        <f t="shared" si="0"/>
        <v/>
      </c>
    </row>
    <row r="26" spans="1:3" x14ac:dyDescent="0.25">
      <c r="A26" s="18"/>
      <c r="B26" s="19"/>
      <c r="C26" s="31" t="str">
        <f t="shared" si="0"/>
        <v/>
      </c>
    </row>
    <row r="27" spans="1:3" x14ac:dyDescent="0.25">
      <c r="A27" s="18"/>
      <c r="B27" s="19"/>
      <c r="C27" s="31" t="str">
        <f t="shared" si="0"/>
        <v/>
      </c>
    </row>
    <row r="28" spans="1:3" x14ac:dyDescent="0.25">
      <c r="A28" s="18"/>
      <c r="B28" s="19"/>
      <c r="C28" s="31" t="str">
        <f t="shared" si="0"/>
        <v/>
      </c>
    </row>
    <row r="29" spans="1:3" x14ac:dyDescent="0.25">
      <c r="A29" s="18"/>
      <c r="B29" s="19"/>
      <c r="C29" s="31" t="str">
        <f t="shared" si="0"/>
        <v/>
      </c>
    </row>
    <row r="30" spans="1:3" x14ac:dyDescent="0.25">
      <c r="A30" s="18"/>
      <c r="B30" s="19"/>
      <c r="C30" s="31" t="str">
        <f t="shared" si="0"/>
        <v/>
      </c>
    </row>
    <row r="31" spans="1:3" x14ac:dyDescent="0.25">
      <c r="A31" s="18"/>
      <c r="B31" s="19"/>
      <c r="C31" s="31" t="str">
        <f t="shared" si="0"/>
        <v/>
      </c>
    </row>
    <row r="32" spans="1:3" x14ac:dyDescent="0.25">
      <c r="A32" s="18"/>
      <c r="B32" s="19"/>
      <c r="C32" s="31" t="str">
        <f t="shared" si="0"/>
        <v/>
      </c>
    </row>
    <row r="33" spans="1:3" x14ac:dyDescent="0.25">
      <c r="A33" s="18"/>
      <c r="B33" s="19"/>
      <c r="C33" s="31" t="str">
        <f t="shared" si="0"/>
        <v/>
      </c>
    </row>
    <row r="34" spans="1:3" x14ac:dyDescent="0.25">
      <c r="A34" s="18"/>
      <c r="B34" s="19"/>
      <c r="C34" s="31" t="str">
        <f t="shared" si="0"/>
        <v/>
      </c>
    </row>
    <row r="35" spans="1:3" x14ac:dyDescent="0.25">
      <c r="A35" s="18"/>
      <c r="B35" s="19"/>
      <c r="C35" s="31" t="str">
        <f t="shared" si="0"/>
        <v/>
      </c>
    </row>
    <row r="36" spans="1:3" x14ac:dyDescent="0.25">
      <c r="A36" s="18"/>
      <c r="B36" s="19"/>
      <c r="C36" s="31" t="str">
        <f t="shared" si="0"/>
        <v/>
      </c>
    </row>
    <row r="37" spans="1:3" x14ac:dyDescent="0.25">
      <c r="A37" s="18"/>
      <c r="B37" s="19"/>
      <c r="C37" s="31" t="str">
        <f t="shared" si="0"/>
        <v/>
      </c>
    </row>
    <row r="38" spans="1:3" x14ac:dyDescent="0.25">
      <c r="A38" s="18"/>
      <c r="B38" s="19"/>
      <c r="C38" s="31" t="str">
        <f t="shared" si="0"/>
        <v/>
      </c>
    </row>
    <row r="39" spans="1:3" x14ac:dyDescent="0.25">
      <c r="A39" s="18"/>
      <c r="B39" s="19"/>
      <c r="C39" s="31" t="str">
        <f t="shared" si="0"/>
        <v/>
      </c>
    </row>
    <row r="40" spans="1:3" x14ac:dyDescent="0.25">
      <c r="A40" s="18"/>
      <c r="B40" s="19"/>
      <c r="C40" s="31" t="str">
        <f t="shared" si="0"/>
        <v/>
      </c>
    </row>
    <row r="41" spans="1:3" ht="15.75" thickBot="1" x14ac:dyDescent="0.3">
      <c r="A41" s="16"/>
      <c r="B41" s="17"/>
      <c r="C41" s="32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BC39-93BA-496E-A71A-EA64245BAD69}">
  <dimension ref="A1:AC70"/>
  <sheetViews>
    <sheetView zoomScale="90" zoomScaleNormal="90"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28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x14ac:dyDescent="0.25">
      <c r="A12" s="2"/>
      <c r="B12" s="5"/>
      <c r="C12" s="6"/>
      <c r="D12" s="6"/>
      <c r="E12" s="6"/>
      <c r="F12" s="6"/>
      <c r="G12" s="48" t="str">
        <f>_xlfn.IFNA(ROUND(IF(D12&gt;=14,((VLOOKUP(B12&amp;C12,data!$A$1:$C$4,2,FALSE)*14)+(Land1!D12-14)*VLOOKUP(Land1!B12&amp;Land1!C12,data!$A$1:$C$4,3,FALSE)+VLOOKUP(E12,data!$J$1:$K$7,2,FALSE)),(VLOOKUP(B12&amp;C12,data!$A$1:$B$4,2,FALSE)*Land1!D12)+(VLOOKUP(Land1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1!D13-14)*VLOOKUP(Land1!B13&amp;Land1!C13,data!$A$1:$C$4,3,FALSE)+VLOOKUP(E13,data!$J$1:$K$7,2,FALSE)),(VLOOKUP(B13&amp;C13,data!$A$1:$B$4,2,FALSE)*Land1!D13)+(VLOOKUP(Land1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1!D14-14)*VLOOKUP(Land1!B14&amp;Land1!C14,data!$A$1:$C$4,3,FALSE)+VLOOKUP(E14,data!$J$1:$K$7,2,FALSE)),(VLOOKUP(B14&amp;C14,data!$A$1:$B$4,2,FALSE)*Land1!D14)+(VLOOKUP(Land1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1!D15-14)*VLOOKUP(Land1!B15&amp;Land1!C15,data!$A$1:$C$4,3,FALSE)+VLOOKUP(E15,data!$J$1:$K$7,2,FALSE)),(VLOOKUP(B15&amp;C15,data!$A$1:$B$4,2,FALSE)*Land1!D15)+(VLOOKUP(Land1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1!D16-14)*VLOOKUP(Land1!B16&amp;Land1!C16,data!$A$1:$C$4,3,FALSE)+VLOOKUP(E16,data!$J$1:$K$7,2,FALSE)),(VLOOKUP(B16&amp;C16,data!$A$1:$B$4,2,FALSE)*Land1!D16)+(VLOOKUP(Land1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1!D17-14)*VLOOKUP(Land1!B17&amp;Land1!C17,data!$A$1:$C$4,3,FALSE)+VLOOKUP(E17,data!$J$1:$K$7,2,FALSE)),(VLOOKUP(B17&amp;C17,data!$A$1:$B$4,2,FALSE)*Land1!D17)+(VLOOKUP(Land1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1!D18-14)*VLOOKUP(Land1!B18&amp;Land1!C18,data!$A$1:$C$4,3,FALSE)+VLOOKUP(E18,data!$J$1:$K$7,2,FALSE)),(VLOOKUP(B18&amp;C18,data!$A$1:$B$4,2,FALSE)*Land1!D18)+(VLOOKUP(Land1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1!D19-14)*VLOOKUP(Land1!B19&amp;Land1!C19,data!$A$1:$C$4,3,FALSE)+VLOOKUP(E19,data!$J$1:$K$7,2,FALSE)),(VLOOKUP(B19&amp;C19,data!$A$1:$B$4,2,FALSE)*Land1!D19)+(VLOOKUP(Land1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1!D20-14)*VLOOKUP(Land1!B20&amp;Land1!C20,data!$A$1:$C$4,3,FALSE)+VLOOKUP(E20,data!$J$1:$K$7,2,FALSE)),(VLOOKUP(B20&amp;C20,data!$A$1:$B$4,2,FALSE)*Land1!D20)+(VLOOKUP(Land1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1!D21-14)*VLOOKUP(Land1!B21&amp;Land1!C21,data!$A$1:$C$4,3,FALSE)+VLOOKUP(E21,data!$J$1:$K$7,2,FALSE)),(VLOOKUP(B21&amp;C21,data!$A$1:$B$4,2,FALSE)*Land1!D21)+(VLOOKUP(Land1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1!D22-14)*VLOOKUP(Land1!B22&amp;Land1!C22,data!$A$1:$C$4,3,FALSE)+VLOOKUP(E22,data!$J$1:$K$7,2,FALSE)),(VLOOKUP(B22&amp;C22,data!$A$1:$B$4,2,FALSE)*Land1!D22)+(VLOOKUP(Land1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1!D23-14)*VLOOKUP(Land1!B23&amp;Land1!C23,data!$A$1:$C$4,3,FALSE)+VLOOKUP(E23,data!$J$1:$K$7,2,FALSE)),(VLOOKUP(B23&amp;C23,data!$A$1:$B$4,2,FALSE)*Land1!D23)+(VLOOKUP(Land1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1!D24-14)*VLOOKUP(Land1!B24&amp;Land1!C24,data!$A$1:$C$4,3,FALSE)+VLOOKUP(E24,data!$J$1:$K$7,2,FALSE)),(VLOOKUP(B24&amp;C24,data!$A$1:$B$4,2,FALSE)*Land1!D24)+(VLOOKUP(Land1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1!D25-14)*VLOOKUP(Land1!B25&amp;Land1!C25,data!$A$1:$C$4,3,FALSE)+VLOOKUP(E25,data!$J$1:$K$7,2,FALSE)),(VLOOKUP(B25&amp;C25,data!$A$1:$B$4,2,FALSE)*Land1!D25)+(VLOOKUP(Land1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1!D26-14)*VLOOKUP(Land1!B26&amp;Land1!C26,data!$A$1:$C$4,3,FALSE)+VLOOKUP(E26,data!$J$1:$K$7,2,FALSE)),(VLOOKUP(B26&amp;C26,data!$A$1:$B$4,2,FALSE)*Land1!D26)+(VLOOKUP(Land1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1!D27-14)*VLOOKUP(Land1!B27&amp;Land1!C27,data!$A$1:$C$4,3,FALSE)+VLOOKUP(E27,data!$J$1:$K$7,2,FALSE)),(VLOOKUP(B27&amp;C27,data!$A$1:$B$4,2,FALSE)*Land1!D27)+(VLOOKUP(Land1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1!D28-14)*VLOOKUP(Land1!B28&amp;Land1!C28,data!$A$1:$C$4,3,FALSE)+VLOOKUP(E28,data!$J$1:$K$7,2,FALSE)),(VLOOKUP(B28&amp;C28,data!$A$1:$B$4,2,FALSE)*Land1!D28)+(VLOOKUP(Land1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1!D29-14)*VLOOKUP(Land1!B29&amp;Land1!C29,data!$A$1:$C$4,3,FALSE)+VLOOKUP(E29,data!$J$1:$K$7,2,FALSE)),(VLOOKUP(B29&amp;C29,data!$A$1:$B$4,2,FALSE)*Land1!D29)+(VLOOKUP(Land1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1!D30-14)*VLOOKUP(Land1!B30&amp;Land1!C30,data!$A$1:$C$4,3,FALSE)+VLOOKUP(E30,data!$J$1:$K$7,2,FALSE)),(VLOOKUP(B30&amp;C30,data!$A$1:$B$4,2,FALSE)*Land1!D30)+(VLOOKUP(Land1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1!D31-14)*VLOOKUP(Land1!B31&amp;Land1!C31,data!$A$1:$C$4,3,FALSE)+VLOOKUP(E31,data!$J$1:$K$7,2,FALSE)),(VLOOKUP(B31&amp;C31,data!$A$1:$B$4,2,FALSE)*Land1!D31)+(VLOOKUP(Land1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1!D32-14)*VLOOKUP(Land1!B32&amp;Land1!C32,data!$A$1:$C$4,3,FALSE)+VLOOKUP(E32,data!$J$1:$K$7,2,FALSE)),(VLOOKUP(B32&amp;C32,data!$A$1:$B$4,2,FALSE)*Land1!D32)+(VLOOKUP(Land1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1!D33-14)*VLOOKUP(Land1!B33&amp;Land1!C33,data!$A$1:$C$4,3,FALSE)+VLOOKUP(E33,data!$J$1:$K$7,2,FALSE)),(VLOOKUP(B33&amp;C33,data!$A$1:$B$4,2,FALSE)*Land1!D33)+(VLOOKUP(Land1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1!D34-14)*VLOOKUP(Land1!B34&amp;Land1!C34,data!$A$1:$C$4,3,FALSE)+VLOOKUP(E34,data!$J$1:$K$7,2,FALSE)),(VLOOKUP(B34&amp;C34,data!$A$1:$B$4,2,FALSE)*Land1!D34)+(VLOOKUP(Land1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1!D35-14)*VLOOKUP(Land1!B35&amp;Land1!C35,data!$A$1:$C$4,3,FALSE)+VLOOKUP(E35,data!$J$1:$K$7,2,FALSE)),(VLOOKUP(B35&amp;C35,data!$A$1:$B$4,2,FALSE)*Land1!D35)+(VLOOKUP(Land1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1!D36-14)*VLOOKUP(Land1!B36&amp;Land1!C36,data!$A$1:$C$4,3,FALSE)+VLOOKUP(E36,data!$J$1:$K$7,2,FALSE)),(VLOOKUP(B36&amp;C36,data!$A$1:$B$4,2,FALSE)*Land1!D36)+(VLOOKUP(Land1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1!D37-14)*VLOOKUP(Land1!B37&amp;Land1!C37,data!$A$1:$C$4,3,FALSE)+VLOOKUP(E37,data!$J$1:$K$7,2,FALSE)),(VLOOKUP(B37&amp;C37,data!$A$1:$B$4,2,FALSE)*Land1!D37)+(VLOOKUP(Land1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1!D38-14)*VLOOKUP(Land1!B38&amp;Land1!C38,data!$A$1:$C$4,3,FALSE)+VLOOKUP(E38,data!$J$1:$K$7,2,FALSE)),(VLOOKUP(B38&amp;C38,data!$A$1:$B$4,2,FALSE)*Land1!D38)+(VLOOKUP(Land1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1!D39-14)*VLOOKUP(Land1!B39&amp;Land1!C39,data!$A$1:$C$4,3,FALSE)+VLOOKUP(E39,data!$J$1:$K$7,2,FALSE)),(VLOOKUP(B39&amp;C39,data!$A$1:$B$4,2,FALSE)*Land1!D39)+(VLOOKUP(Land1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1!D40-14)*VLOOKUP(Land1!B40&amp;Land1!C40,data!$A$1:$C$4,3,FALSE)+VLOOKUP(E40,data!$J$1:$K$7,2,FALSE)),(VLOOKUP(B40&amp;C40,data!$A$1:$B$4,2,FALSE)*Land1!D40)+(VLOOKUP(Land1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4" t="str">
        <f>_xlfn.IFNA(ROUND(IF(D41&gt;=14,((VLOOKUP(B41&amp;C41,data!$A$1:$C$4,2,FALSE)*14)+(Land1!D41-14)*VLOOKUP(Land1!B41&amp;Land1!C41,data!$A$1:$C$4,3,FALSE)+VLOOKUP(E41,data!$J$1:$K$7,2,FALSE)),(VLOOKUP(B41&amp;C41,data!$A$1:$B$4,2,FALSE)*Land1!D41)+(VLOOKUP(Land1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Q11:W15"/>
    <mergeCell ref="B10:D10"/>
    <mergeCell ref="Q43:W43"/>
    <mergeCell ref="Q42:W42"/>
  </mergeCells>
  <dataValidations count="4">
    <dataValidation type="list" allowBlank="1" showInputMessage="1" showErrorMessage="1" sqref="B48:B50 B54:B56 B60:B62 B66:B68 B12:B44" xr:uid="{0013D4DF-50D0-4A73-A3F8-0F8DF93ADBBE}">
      <formula1>Type</formula1>
    </dataValidation>
    <dataValidation type="list" allowBlank="1" showInputMessage="1" showErrorMessage="1" sqref="C48:C50 C54:C56 C60:C62 C66:C68 C12:C44" xr:uid="{0D5FB8BC-FDDE-4667-9DD6-AFA29DE85FC7}">
      <formula1>richting</formula1>
    </dataValidation>
    <dataValidation type="list" allowBlank="1" showInputMessage="1" showErrorMessage="1" sqref="E48:E50 E54:E56 E60:E62 E66:E68 E12:E44" xr:uid="{B95B9C01-54F5-4C00-AD55-FBAD34FA2D20}">
      <formula1>Band</formula1>
    </dataValidation>
    <dataValidation type="list" allowBlank="1" showInputMessage="1" showErrorMessage="1" sqref="B10:D10" xr:uid="{137CCA80-24A4-4059-BD3F-8D9A1E2E377A}">
      <formula1>Landen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5A11-7743-4341-AF15-642724E45209}">
  <dimension ref="A1:O159"/>
  <sheetViews>
    <sheetView workbookViewId="0">
      <selection activeCell="J18" sqref="J18"/>
    </sheetView>
  </sheetViews>
  <sheetFormatPr defaultRowHeight="15" x14ac:dyDescent="0.25"/>
  <cols>
    <col min="2" max="3" width="12" bestFit="1" customWidth="1"/>
    <col min="10" max="10" width="13.140625" bestFit="1" customWidth="1"/>
    <col min="15" max="15" width="33.140625" bestFit="1" customWidth="1"/>
  </cols>
  <sheetData>
    <row r="1" spans="1:15" x14ac:dyDescent="0.25">
      <c r="A1" t="s">
        <v>23</v>
      </c>
      <c r="B1">
        <v>28.333333333333332</v>
      </c>
      <c r="C1">
        <v>28.333333333333332</v>
      </c>
      <c r="H1" t="s">
        <v>1</v>
      </c>
      <c r="I1" t="s">
        <v>0</v>
      </c>
      <c r="J1" s="3" t="s">
        <v>10</v>
      </c>
      <c r="K1">
        <v>20</v>
      </c>
      <c r="O1" t="s">
        <v>55</v>
      </c>
    </row>
    <row r="2" spans="1:15" x14ac:dyDescent="0.25">
      <c r="A2" t="s">
        <v>24</v>
      </c>
      <c r="B2">
        <v>23.333333333333332</v>
      </c>
      <c r="C2">
        <v>23.333333333333332</v>
      </c>
      <c r="H2" t="s">
        <v>3</v>
      </c>
      <c r="I2" t="s">
        <v>4</v>
      </c>
      <c r="J2" s="3" t="s">
        <v>11</v>
      </c>
      <c r="K2">
        <v>180</v>
      </c>
      <c r="O2" t="s">
        <v>33</v>
      </c>
    </row>
    <row r="3" spans="1:15" x14ac:dyDescent="0.25">
      <c r="A3" t="s">
        <v>25</v>
      </c>
      <c r="B3">
        <v>160</v>
      </c>
      <c r="C3">
        <v>112</v>
      </c>
      <c r="J3" s="3" t="s">
        <v>12</v>
      </c>
      <c r="K3">
        <v>275</v>
      </c>
      <c r="O3" t="s">
        <v>44</v>
      </c>
    </row>
    <row r="4" spans="1:15" x14ac:dyDescent="0.25">
      <c r="A4" t="s">
        <v>26</v>
      </c>
      <c r="B4">
        <v>180</v>
      </c>
      <c r="C4">
        <v>126</v>
      </c>
      <c r="J4" s="3" t="s">
        <v>13</v>
      </c>
      <c r="K4">
        <v>360</v>
      </c>
      <c r="O4" t="s">
        <v>101</v>
      </c>
    </row>
    <row r="5" spans="1:15" x14ac:dyDescent="0.25">
      <c r="J5" s="3" t="s">
        <v>14</v>
      </c>
      <c r="K5">
        <v>530</v>
      </c>
      <c r="O5" t="s">
        <v>102</v>
      </c>
    </row>
    <row r="6" spans="1:15" x14ac:dyDescent="0.25">
      <c r="J6" s="3" t="s">
        <v>15</v>
      </c>
      <c r="K6">
        <v>820</v>
      </c>
      <c r="O6" t="s">
        <v>79</v>
      </c>
    </row>
    <row r="7" spans="1:15" x14ac:dyDescent="0.25">
      <c r="J7" s="3" t="s">
        <v>16</v>
      </c>
      <c r="K7">
        <v>1500</v>
      </c>
      <c r="O7" t="s">
        <v>38</v>
      </c>
    </row>
    <row r="8" spans="1:15" x14ac:dyDescent="0.25">
      <c r="J8" s="3"/>
      <c r="O8" t="s">
        <v>182</v>
      </c>
    </row>
    <row r="9" spans="1:15" x14ac:dyDescent="0.25">
      <c r="J9" s="3"/>
      <c r="O9" t="s">
        <v>39</v>
      </c>
    </row>
    <row r="10" spans="1:15" x14ac:dyDescent="0.25">
      <c r="J10" s="3"/>
      <c r="O10" t="s">
        <v>103</v>
      </c>
    </row>
    <row r="11" spans="1:15" x14ac:dyDescent="0.25">
      <c r="J11" s="3"/>
      <c r="O11" t="s">
        <v>56</v>
      </c>
    </row>
    <row r="12" spans="1:15" x14ac:dyDescent="0.25">
      <c r="J12" s="3"/>
      <c r="O12" t="s">
        <v>104</v>
      </c>
    </row>
    <row r="13" spans="1:15" x14ac:dyDescent="0.25">
      <c r="J13" s="3"/>
      <c r="O13" t="s">
        <v>40</v>
      </c>
    </row>
    <row r="14" spans="1:15" x14ac:dyDescent="0.25">
      <c r="J14" s="3"/>
      <c r="O14" t="s">
        <v>105</v>
      </c>
    </row>
    <row r="15" spans="1:15" x14ac:dyDescent="0.25">
      <c r="O15" t="s">
        <v>106</v>
      </c>
    </row>
    <row r="16" spans="1:15" x14ac:dyDescent="0.25">
      <c r="O16" t="s">
        <v>57</v>
      </c>
    </row>
    <row r="17" spans="15:15" x14ac:dyDescent="0.25">
      <c r="O17" t="s">
        <v>80</v>
      </c>
    </row>
    <row r="18" spans="15:15" x14ac:dyDescent="0.25">
      <c r="O18" t="s">
        <v>34</v>
      </c>
    </row>
    <row r="19" spans="15:15" x14ac:dyDescent="0.25">
      <c r="O19" t="s">
        <v>107</v>
      </c>
    </row>
    <row r="20" spans="15:15" x14ac:dyDescent="0.25">
      <c r="O20" t="s">
        <v>81</v>
      </c>
    </row>
    <row r="21" spans="15:15" x14ac:dyDescent="0.25">
      <c r="O21" t="s">
        <v>183</v>
      </c>
    </row>
    <row r="22" spans="15:15" x14ac:dyDescent="0.25">
      <c r="O22" t="s">
        <v>168</v>
      </c>
    </row>
    <row r="23" spans="15:15" x14ac:dyDescent="0.25">
      <c r="O23" t="s">
        <v>108</v>
      </c>
    </row>
    <row r="24" spans="15:15" x14ac:dyDescent="0.25">
      <c r="O24" t="s">
        <v>58</v>
      </c>
    </row>
    <row r="25" spans="15:15" x14ac:dyDescent="0.25">
      <c r="O25" t="s">
        <v>169</v>
      </c>
    </row>
    <row r="26" spans="15:15" x14ac:dyDescent="0.25">
      <c r="O26" t="s">
        <v>180</v>
      </c>
    </row>
    <row r="27" spans="15:15" x14ac:dyDescent="0.25">
      <c r="O27" t="s">
        <v>109</v>
      </c>
    </row>
    <row r="28" spans="15:15" x14ac:dyDescent="0.25">
      <c r="O28" t="s">
        <v>110</v>
      </c>
    </row>
    <row r="29" spans="15:15" x14ac:dyDescent="0.25">
      <c r="O29" t="s">
        <v>170</v>
      </c>
    </row>
    <row r="30" spans="15:15" x14ac:dyDescent="0.25">
      <c r="O30" t="s">
        <v>82</v>
      </c>
    </row>
    <row r="31" spans="15:15" x14ac:dyDescent="0.25">
      <c r="O31" t="s">
        <v>59</v>
      </c>
    </row>
    <row r="32" spans="15:15" x14ac:dyDescent="0.25">
      <c r="O32" t="s">
        <v>83</v>
      </c>
    </row>
    <row r="33" spans="15:15" x14ac:dyDescent="0.25">
      <c r="O33" t="s">
        <v>111</v>
      </c>
    </row>
    <row r="34" spans="15:15" x14ac:dyDescent="0.25">
      <c r="O34" t="s">
        <v>112</v>
      </c>
    </row>
    <row r="35" spans="15:15" x14ac:dyDescent="0.25">
      <c r="O35" t="s">
        <v>113</v>
      </c>
    </row>
    <row r="36" spans="15:15" x14ac:dyDescent="0.25">
      <c r="O36" t="s">
        <v>114</v>
      </c>
    </row>
    <row r="37" spans="15:15" x14ac:dyDescent="0.25">
      <c r="O37" t="s">
        <v>84</v>
      </c>
    </row>
    <row r="38" spans="15:15" x14ac:dyDescent="0.25">
      <c r="O38" t="s">
        <v>171</v>
      </c>
    </row>
    <row r="39" spans="15:15" x14ac:dyDescent="0.25">
      <c r="O39" t="s">
        <v>85</v>
      </c>
    </row>
    <row r="40" spans="15:15" x14ac:dyDescent="0.25">
      <c r="O40" t="s">
        <v>115</v>
      </c>
    </row>
    <row r="41" spans="15:15" x14ac:dyDescent="0.25">
      <c r="O41" t="s">
        <v>116</v>
      </c>
    </row>
    <row r="42" spans="15:15" x14ac:dyDescent="0.25">
      <c r="O42" t="s">
        <v>117</v>
      </c>
    </row>
    <row r="43" spans="15:15" x14ac:dyDescent="0.25">
      <c r="O43" t="s">
        <v>60</v>
      </c>
    </row>
    <row r="44" spans="15:15" x14ac:dyDescent="0.25">
      <c r="O44" t="s">
        <v>86</v>
      </c>
    </row>
    <row r="45" spans="15:15" x14ac:dyDescent="0.25">
      <c r="O45" t="s">
        <v>45</v>
      </c>
    </row>
    <row r="46" spans="15:15" x14ac:dyDescent="0.25">
      <c r="O46" t="s">
        <v>87</v>
      </c>
    </row>
    <row r="47" spans="15:15" x14ac:dyDescent="0.25">
      <c r="O47" t="s">
        <v>118</v>
      </c>
    </row>
    <row r="48" spans="15:15" x14ac:dyDescent="0.25">
      <c r="O48" t="s">
        <v>119</v>
      </c>
    </row>
    <row r="49" spans="15:15" x14ac:dyDescent="0.25">
      <c r="O49" t="s">
        <v>120</v>
      </c>
    </row>
    <row r="50" spans="15:15" x14ac:dyDescent="0.25">
      <c r="O50" t="s">
        <v>121</v>
      </c>
    </row>
    <row r="51" spans="15:15" x14ac:dyDescent="0.25">
      <c r="O51" t="s">
        <v>122</v>
      </c>
    </row>
    <row r="52" spans="15:15" x14ac:dyDescent="0.25">
      <c r="O52" t="s">
        <v>123</v>
      </c>
    </row>
    <row r="53" spans="15:15" x14ac:dyDescent="0.25">
      <c r="O53" t="s">
        <v>123</v>
      </c>
    </row>
    <row r="54" spans="15:15" x14ac:dyDescent="0.25">
      <c r="O54" t="s">
        <v>41</v>
      </c>
    </row>
    <row r="55" spans="15:15" x14ac:dyDescent="0.25">
      <c r="O55" t="s">
        <v>172</v>
      </c>
    </row>
    <row r="56" spans="15:15" x14ac:dyDescent="0.25">
      <c r="O56" t="s">
        <v>124</v>
      </c>
    </row>
    <row r="57" spans="15:15" x14ac:dyDescent="0.25">
      <c r="O57" t="s">
        <v>88</v>
      </c>
    </row>
    <row r="58" spans="15:15" x14ac:dyDescent="0.25">
      <c r="O58" t="s">
        <v>173</v>
      </c>
    </row>
    <row r="59" spans="15:15" x14ac:dyDescent="0.25">
      <c r="O59" t="s">
        <v>125</v>
      </c>
    </row>
    <row r="60" spans="15:15" x14ac:dyDescent="0.25">
      <c r="O60" t="s">
        <v>126</v>
      </c>
    </row>
    <row r="61" spans="15:15" x14ac:dyDescent="0.25">
      <c r="O61" t="s">
        <v>127</v>
      </c>
    </row>
    <row r="62" spans="15:15" x14ac:dyDescent="0.25">
      <c r="O62" t="s">
        <v>89</v>
      </c>
    </row>
    <row r="63" spans="15:15" x14ac:dyDescent="0.25">
      <c r="O63" t="s">
        <v>184</v>
      </c>
    </row>
    <row r="64" spans="15:15" x14ac:dyDescent="0.25">
      <c r="O64" t="s">
        <v>61</v>
      </c>
    </row>
    <row r="65" spans="15:15" x14ac:dyDescent="0.25">
      <c r="O65" t="s">
        <v>62</v>
      </c>
    </row>
    <row r="66" spans="15:15" x14ac:dyDescent="0.25">
      <c r="O66" t="s">
        <v>97</v>
      </c>
    </row>
    <row r="67" spans="15:15" x14ac:dyDescent="0.25">
      <c r="O67" t="s">
        <v>98</v>
      </c>
    </row>
    <row r="68" spans="15:15" x14ac:dyDescent="0.25">
      <c r="O68" t="s">
        <v>46</v>
      </c>
    </row>
    <row r="69" spans="15:15" x14ac:dyDescent="0.25">
      <c r="O69" t="s">
        <v>128</v>
      </c>
    </row>
    <row r="70" spans="15:15" x14ac:dyDescent="0.25">
      <c r="O70" t="s">
        <v>185</v>
      </c>
    </row>
    <row r="71" spans="15:15" x14ac:dyDescent="0.25">
      <c r="O71" t="s">
        <v>47</v>
      </c>
    </row>
    <row r="72" spans="15:15" x14ac:dyDescent="0.25">
      <c r="O72" t="s">
        <v>74</v>
      </c>
    </row>
    <row r="73" spans="15:15" x14ac:dyDescent="0.25">
      <c r="O73" t="s">
        <v>129</v>
      </c>
    </row>
    <row r="74" spans="15:15" x14ac:dyDescent="0.25">
      <c r="O74" t="s">
        <v>130</v>
      </c>
    </row>
    <row r="75" spans="15:15" x14ac:dyDescent="0.25">
      <c r="O75" t="s">
        <v>186</v>
      </c>
    </row>
    <row r="76" spans="15:15" x14ac:dyDescent="0.25">
      <c r="O76" t="s">
        <v>35</v>
      </c>
    </row>
    <row r="77" spans="15:15" x14ac:dyDescent="0.25">
      <c r="O77" t="s">
        <v>75</v>
      </c>
    </row>
    <row r="78" spans="15:15" x14ac:dyDescent="0.25">
      <c r="O78" t="s">
        <v>63</v>
      </c>
    </row>
    <row r="79" spans="15:15" x14ac:dyDescent="0.25">
      <c r="O79" t="s">
        <v>48</v>
      </c>
    </row>
    <row r="80" spans="15:15" x14ac:dyDescent="0.25">
      <c r="O80" t="s">
        <v>131</v>
      </c>
    </row>
    <row r="81" spans="15:15" x14ac:dyDescent="0.25">
      <c r="O81" t="s">
        <v>132</v>
      </c>
    </row>
    <row r="82" spans="15:15" x14ac:dyDescent="0.25">
      <c r="O82" t="s">
        <v>49</v>
      </c>
    </row>
    <row r="83" spans="15:15" x14ac:dyDescent="0.25">
      <c r="O83" t="s">
        <v>187</v>
      </c>
    </row>
    <row r="84" spans="15:15" x14ac:dyDescent="0.25">
      <c r="O84" t="s">
        <v>133</v>
      </c>
    </row>
    <row r="85" spans="15:15" x14ac:dyDescent="0.25">
      <c r="O85" t="s">
        <v>134</v>
      </c>
    </row>
    <row r="86" spans="15:15" x14ac:dyDescent="0.25">
      <c r="O86" t="s">
        <v>64</v>
      </c>
    </row>
    <row r="87" spans="15:15" x14ac:dyDescent="0.25">
      <c r="O87" t="s">
        <v>65</v>
      </c>
    </row>
    <row r="88" spans="15:15" x14ac:dyDescent="0.25">
      <c r="O88" t="s">
        <v>174</v>
      </c>
    </row>
    <row r="89" spans="15:15" x14ac:dyDescent="0.25">
      <c r="O89" t="s">
        <v>135</v>
      </c>
    </row>
    <row r="90" spans="15:15" x14ac:dyDescent="0.25">
      <c r="O90" t="s">
        <v>175</v>
      </c>
    </row>
    <row r="91" spans="15:15" x14ac:dyDescent="0.25">
      <c r="O91" t="s">
        <v>136</v>
      </c>
    </row>
    <row r="92" spans="15:15" x14ac:dyDescent="0.25">
      <c r="O92" t="s">
        <v>90</v>
      </c>
    </row>
    <row r="93" spans="15:15" x14ac:dyDescent="0.25">
      <c r="O93" t="s">
        <v>137</v>
      </c>
    </row>
    <row r="94" spans="15:15" x14ac:dyDescent="0.25">
      <c r="O94" t="s">
        <v>42</v>
      </c>
    </row>
    <row r="95" spans="15:15" x14ac:dyDescent="0.25">
      <c r="O95" t="s">
        <v>66</v>
      </c>
    </row>
    <row r="96" spans="15:15" x14ac:dyDescent="0.25">
      <c r="O96" t="s">
        <v>36</v>
      </c>
    </row>
    <row r="97" spans="15:15" x14ac:dyDescent="0.25">
      <c r="O97" t="s">
        <v>50</v>
      </c>
    </row>
    <row r="98" spans="15:15" x14ac:dyDescent="0.25">
      <c r="O98" t="s">
        <v>138</v>
      </c>
    </row>
    <row r="99" spans="15:15" x14ac:dyDescent="0.25">
      <c r="O99" t="s">
        <v>67</v>
      </c>
    </row>
    <row r="100" spans="15:15" x14ac:dyDescent="0.25">
      <c r="O100" t="s">
        <v>139</v>
      </c>
    </row>
    <row r="101" spans="15:15" x14ac:dyDescent="0.25">
      <c r="O101" t="s">
        <v>140</v>
      </c>
    </row>
    <row r="102" spans="15:15" x14ac:dyDescent="0.25">
      <c r="O102" t="s">
        <v>68</v>
      </c>
    </row>
    <row r="103" spans="15:15" x14ac:dyDescent="0.25">
      <c r="O103" t="s">
        <v>188</v>
      </c>
    </row>
    <row r="104" spans="15:15" x14ac:dyDescent="0.25">
      <c r="O104" t="s">
        <v>91</v>
      </c>
    </row>
    <row r="105" spans="15:15" x14ac:dyDescent="0.25">
      <c r="O105" t="s">
        <v>176</v>
      </c>
    </row>
    <row r="106" spans="15:15" x14ac:dyDescent="0.25">
      <c r="O106" t="s">
        <v>177</v>
      </c>
    </row>
    <row r="107" spans="15:15" x14ac:dyDescent="0.25">
      <c r="O107" t="s">
        <v>141</v>
      </c>
    </row>
    <row r="108" spans="15:15" x14ac:dyDescent="0.25">
      <c r="O108" t="s">
        <v>69</v>
      </c>
    </row>
    <row r="109" spans="15:15" x14ac:dyDescent="0.25">
      <c r="O109" t="s">
        <v>142</v>
      </c>
    </row>
    <row r="110" spans="15:15" x14ac:dyDescent="0.25">
      <c r="O110" t="s">
        <v>51</v>
      </c>
    </row>
    <row r="111" spans="15:15" x14ac:dyDescent="0.25">
      <c r="O111" t="s">
        <v>92</v>
      </c>
    </row>
    <row r="112" spans="15:15" x14ac:dyDescent="0.25">
      <c r="O112" t="s">
        <v>143</v>
      </c>
    </row>
    <row r="113" spans="15:15" x14ac:dyDescent="0.25">
      <c r="O113" t="s">
        <v>93</v>
      </c>
    </row>
    <row r="114" spans="15:15" x14ac:dyDescent="0.25">
      <c r="O114" t="s">
        <v>94</v>
      </c>
    </row>
    <row r="115" spans="15:15" x14ac:dyDescent="0.25">
      <c r="O115" t="s">
        <v>70</v>
      </c>
    </row>
    <row r="116" spans="15:15" x14ac:dyDescent="0.25">
      <c r="O116" t="s">
        <v>178</v>
      </c>
    </row>
    <row r="117" spans="15:15" x14ac:dyDescent="0.25">
      <c r="O117" t="s">
        <v>54</v>
      </c>
    </row>
    <row r="118" spans="15:15" x14ac:dyDescent="0.25">
      <c r="O118" t="s">
        <v>144</v>
      </c>
    </row>
    <row r="119" spans="15:15" x14ac:dyDescent="0.25">
      <c r="O119" t="s">
        <v>145</v>
      </c>
    </row>
    <row r="120" spans="15:15" x14ac:dyDescent="0.25">
      <c r="O120" t="s">
        <v>146</v>
      </c>
    </row>
    <row r="121" spans="15:15" x14ac:dyDescent="0.25">
      <c r="O121" t="s">
        <v>147</v>
      </c>
    </row>
    <row r="122" spans="15:15" x14ac:dyDescent="0.25">
      <c r="O122" t="s">
        <v>148</v>
      </c>
    </row>
    <row r="123" spans="15:15" x14ac:dyDescent="0.25">
      <c r="O123" t="s">
        <v>149</v>
      </c>
    </row>
    <row r="124" spans="15:15" x14ac:dyDescent="0.25">
      <c r="O124" t="s">
        <v>179</v>
      </c>
    </row>
    <row r="125" spans="15:15" x14ac:dyDescent="0.25">
      <c r="O125" t="s">
        <v>37</v>
      </c>
    </row>
    <row r="126" spans="15:15" x14ac:dyDescent="0.25">
      <c r="O126" t="s">
        <v>150</v>
      </c>
    </row>
    <row r="127" spans="15:15" x14ac:dyDescent="0.25">
      <c r="O127" t="s">
        <v>151</v>
      </c>
    </row>
    <row r="128" spans="15:15" x14ac:dyDescent="0.25">
      <c r="O128" t="s">
        <v>189</v>
      </c>
    </row>
    <row r="129" spans="15:15" x14ac:dyDescent="0.25">
      <c r="O129" t="s">
        <v>152</v>
      </c>
    </row>
    <row r="130" spans="15:15" x14ac:dyDescent="0.25">
      <c r="O130" t="s">
        <v>153</v>
      </c>
    </row>
    <row r="131" spans="15:15" x14ac:dyDescent="0.25">
      <c r="O131" t="s">
        <v>100</v>
      </c>
    </row>
    <row r="132" spans="15:15" x14ac:dyDescent="0.25">
      <c r="O132" t="s">
        <v>154</v>
      </c>
    </row>
    <row r="133" spans="15:15" x14ac:dyDescent="0.25">
      <c r="O133" t="s">
        <v>71</v>
      </c>
    </row>
    <row r="134" spans="15:15" x14ac:dyDescent="0.25">
      <c r="O134" t="s">
        <v>155</v>
      </c>
    </row>
    <row r="135" spans="15:15" x14ac:dyDescent="0.25">
      <c r="O135" t="s">
        <v>156</v>
      </c>
    </row>
    <row r="136" spans="15:15" x14ac:dyDescent="0.25">
      <c r="O136" t="s">
        <v>157</v>
      </c>
    </row>
    <row r="137" spans="15:15" x14ac:dyDescent="0.25">
      <c r="O137" t="s">
        <v>52</v>
      </c>
    </row>
    <row r="138" spans="15:15" x14ac:dyDescent="0.25">
      <c r="O138" t="s">
        <v>190</v>
      </c>
    </row>
    <row r="139" spans="15:15" x14ac:dyDescent="0.25">
      <c r="O139" t="s">
        <v>76</v>
      </c>
    </row>
    <row r="140" spans="15:15" x14ac:dyDescent="0.25">
      <c r="O140" t="s">
        <v>159</v>
      </c>
    </row>
    <row r="141" spans="15:15" x14ac:dyDescent="0.25">
      <c r="O141" t="s">
        <v>72</v>
      </c>
    </row>
    <row r="142" spans="15:15" x14ac:dyDescent="0.25">
      <c r="O142" t="s">
        <v>158</v>
      </c>
    </row>
    <row r="143" spans="15:15" x14ac:dyDescent="0.25">
      <c r="O143" t="s">
        <v>160</v>
      </c>
    </row>
    <row r="144" spans="15:15" x14ac:dyDescent="0.25">
      <c r="O144" t="s">
        <v>161</v>
      </c>
    </row>
    <row r="145" spans="15:15" x14ac:dyDescent="0.25">
      <c r="O145" t="s">
        <v>162</v>
      </c>
    </row>
    <row r="146" spans="15:15" x14ac:dyDescent="0.25">
      <c r="O146" t="s">
        <v>53</v>
      </c>
    </row>
    <row r="147" spans="15:15" x14ac:dyDescent="0.25">
      <c r="O147" t="s">
        <v>77</v>
      </c>
    </row>
    <row r="148" spans="15:15" x14ac:dyDescent="0.25">
      <c r="O148" t="s">
        <v>163</v>
      </c>
    </row>
    <row r="149" spans="15:15" x14ac:dyDescent="0.25">
      <c r="O149" t="s">
        <v>164</v>
      </c>
    </row>
    <row r="150" spans="15:15" x14ac:dyDescent="0.25">
      <c r="O150" t="s">
        <v>43</v>
      </c>
    </row>
    <row r="151" spans="15:15" x14ac:dyDescent="0.25">
      <c r="O151" t="s">
        <v>181</v>
      </c>
    </row>
    <row r="152" spans="15:15" x14ac:dyDescent="0.25">
      <c r="O152" t="s">
        <v>95</v>
      </c>
    </row>
    <row r="153" spans="15:15" x14ac:dyDescent="0.25">
      <c r="O153" t="s">
        <v>78</v>
      </c>
    </row>
    <row r="154" spans="15:15" x14ac:dyDescent="0.25">
      <c r="O154" t="s">
        <v>165</v>
      </c>
    </row>
    <row r="155" spans="15:15" x14ac:dyDescent="0.25">
      <c r="O155" t="s">
        <v>96</v>
      </c>
    </row>
    <row r="156" spans="15:15" x14ac:dyDescent="0.25">
      <c r="O156" t="s">
        <v>73</v>
      </c>
    </row>
    <row r="157" spans="15:15" x14ac:dyDescent="0.25">
      <c r="O157" t="s">
        <v>99</v>
      </c>
    </row>
    <row r="158" spans="15:15" x14ac:dyDescent="0.25">
      <c r="O158" t="s">
        <v>166</v>
      </c>
    </row>
    <row r="159" spans="15:15" x14ac:dyDescent="0.25">
      <c r="O159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2A6BA-033A-446C-8056-CEC35962CBAA}">
  <dimension ref="A1:AC70"/>
  <sheetViews>
    <sheetView zoomScale="90" zoomScaleNormal="90"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47" t="s">
        <v>8</v>
      </c>
      <c r="F11" s="54" t="s">
        <v>17</v>
      </c>
      <c r="G11" s="52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4"/>
      <c r="F12" s="4"/>
      <c r="G12" s="49" t="str">
        <f>_xlfn.IFNA(ROUND(IF(D12&gt;=14,((VLOOKUP(B12&amp;C12,data!$A$1:$C$4,2,FALSE)*14)+(Land2!D12-14)*VLOOKUP(Land2!B12&amp;Land2!C12,data!$A$1:$C$4,3,FALSE)+VLOOKUP(E12,data!$J$1:$K$7,2,FALSE)),(VLOOKUP(B12&amp;C12,data!$A$1:$B$4,2,FALSE)*Land2!D12)+(VLOOKUP(Land2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2!D13-14)*VLOOKUP(Land2!B13&amp;Land2!C13,data!$A$1:$C$4,3,FALSE)+VLOOKUP(E13,data!$J$1:$K$7,2,FALSE)),(VLOOKUP(B13&amp;C13,data!$A$1:$B$4,2,FALSE)*Land2!D13)+(VLOOKUP(Land2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2!D14-14)*VLOOKUP(Land2!B14&amp;Land2!C14,data!$A$1:$C$4,3,FALSE)+VLOOKUP(E14,data!$J$1:$K$7,2,FALSE)),(VLOOKUP(B14&amp;C14,data!$A$1:$B$4,2,FALSE)*Land2!D14)+(VLOOKUP(Land2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2!D15-14)*VLOOKUP(Land2!B15&amp;Land2!C15,data!$A$1:$C$4,3,FALSE)+VLOOKUP(E15,data!$J$1:$K$7,2,FALSE)),(VLOOKUP(B15&amp;C15,data!$A$1:$B$4,2,FALSE)*Land2!D15)+(VLOOKUP(Land2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2!D16-14)*VLOOKUP(Land2!B16&amp;Land2!C16,data!$A$1:$C$4,3,FALSE)+VLOOKUP(E16,data!$J$1:$K$7,2,FALSE)),(VLOOKUP(B16&amp;C16,data!$A$1:$B$4,2,FALSE)*Land2!D16)+(VLOOKUP(Land2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2!D17-14)*VLOOKUP(Land2!B17&amp;Land2!C17,data!$A$1:$C$4,3,FALSE)+VLOOKUP(E17,data!$J$1:$K$7,2,FALSE)),(VLOOKUP(B17&amp;C17,data!$A$1:$B$4,2,FALSE)*Land2!D17)+(VLOOKUP(Land2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2!D18-14)*VLOOKUP(Land2!B18&amp;Land2!C18,data!$A$1:$C$4,3,FALSE)+VLOOKUP(E18,data!$J$1:$K$7,2,FALSE)),(VLOOKUP(B18&amp;C18,data!$A$1:$B$4,2,FALSE)*Land2!D18)+(VLOOKUP(Land2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2!D19-14)*VLOOKUP(Land2!B19&amp;Land2!C19,data!$A$1:$C$4,3,FALSE)+VLOOKUP(E19,data!$J$1:$K$7,2,FALSE)),(VLOOKUP(B19&amp;C19,data!$A$1:$B$4,2,FALSE)*Land2!D19)+(VLOOKUP(Land2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2!D20-14)*VLOOKUP(Land2!B20&amp;Land2!C20,data!$A$1:$C$4,3,FALSE)+VLOOKUP(E20,data!$J$1:$K$7,2,FALSE)),(VLOOKUP(B20&amp;C20,data!$A$1:$B$4,2,FALSE)*Land2!D20)+(VLOOKUP(Land2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2!D21-14)*VLOOKUP(Land2!B21&amp;Land2!C21,data!$A$1:$C$4,3,FALSE)+VLOOKUP(E21,data!$J$1:$K$7,2,FALSE)),(VLOOKUP(B21&amp;C21,data!$A$1:$B$4,2,FALSE)*Land2!D21)+(VLOOKUP(Land2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2!D22-14)*VLOOKUP(Land2!B22&amp;Land2!C22,data!$A$1:$C$4,3,FALSE)+VLOOKUP(E22,data!$J$1:$K$7,2,FALSE)),(VLOOKUP(B22&amp;C22,data!$A$1:$B$4,2,FALSE)*Land2!D22)+(VLOOKUP(Land2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208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2!D23-14)*VLOOKUP(Land2!B23&amp;Land2!C23,data!$A$1:$C$4,3,FALSE)+VLOOKUP(E23,data!$J$1:$K$7,2,FALSE)),(VLOOKUP(B23&amp;C23,data!$A$1:$B$4,2,FALSE)*Land2!D23)+(VLOOKUP(Land2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2!D24-14)*VLOOKUP(Land2!B24&amp;Land2!C24,data!$A$1:$C$4,3,FALSE)+VLOOKUP(E24,data!$J$1:$K$7,2,FALSE)),(VLOOKUP(B24&amp;C24,data!$A$1:$B$4,2,FALSE)*Land2!D24)+(VLOOKUP(Land2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2!D25-14)*VLOOKUP(Land2!B25&amp;Land2!C25,data!$A$1:$C$4,3,FALSE)+VLOOKUP(E25,data!$J$1:$K$7,2,FALSE)),(VLOOKUP(B25&amp;C25,data!$A$1:$B$4,2,FALSE)*Land2!D25)+(VLOOKUP(Land2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2!D26-14)*VLOOKUP(Land2!B26&amp;Land2!C26,data!$A$1:$C$4,3,FALSE)+VLOOKUP(E26,data!$J$1:$K$7,2,FALSE)),(VLOOKUP(B26&amp;C26,data!$A$1:$B$4,2,FALSE)*Land2!D26)+(VLOOKUP(Land2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2!D27-14)*VLOOKUP(Land2!B27&amp;Land2!C27,data!$A$1:$C$4,3,FALSE)+VLOOKUP(E27,data!$J$1:$K$7,2,FALSE)),(VLOOKUP(B27&amp;C27,data!$A$1:$B$4,2,FALSE)*Land2!D27)+(VLOOKUP(Land2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2!D28-14)*VLOOKUP(Land2!B28&amp;Land2!C28,data!$A$1:$C$4,3,FALSE)+VLOOKUP(E28,data!$J$1:$K$7,2,FALSE)),(VLOOKUP(B28&amp;C28,data!$A$1:$B$4,2,FALSE)*Land2!D28)+(VLOOKUP(Land2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2!D29-14)*VLOOKUP(Land2!B29&amp;Land2!C29,data!$A$1:$C$4,3,FALSE)+VLOOKUP(E29,data!$J$1:$K$7,2,FALSE)),(VLOOKUP(B29&amp;C29,data!$A$1:$B$4,2,FALSE)*Land2!D29)+(VLOOKUP(Land2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2!D30-14)*VLOOKUP(Land2!B30&amp;Land2!C30,data!$A$1:$C$4,3,FALSE)+VLOOKUP(E30,data!$J$1:$K$7,2,FALSE)),(VLOOKUP(B30&amp;C30,data!$A$1:$B$4,2,FALSE)*Land2!D30)+(VLOOKUP(Land2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2!D31-14)*VLOOKUP(Land2!B31&amp;Land2!C31,data!$A$1:$C$4,3,FALSE)+VLOOKUP(E31,data!$J$1:$K$7,2,FALSE)),(VLOOKUP(B31&amp;C31,data!$A$1:$B$4,2,FALSE)*Land2!D31)+(VLOOKUP(Land2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2!D32-14)*VLOOKUP(Land2!B32&amp;Land2!C32,data!$A$1:$C$4,3,FALSE)+VLOOKUP(E32,data!$J$1:$K$7,2,FALSE)),(VLOOKUP(B32&amp;C32,data!$A$1:$B$4,2,FALSE)*Land2!D32)+(VLOOKUP(Land2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2!D33-14)*VLOOKUP(Land2!B33&amp;Land2!C33,data!$A$1:$C$4,3,FALSE)+VLOOKUP(E33,data!$J$1:$K$7,2,FALSE)),(VLOOKUP(B33&amp;C33,data!$A$1:$B$4,2,FALSE)*Land2!D33)+(VLOOKUP(Land2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2!D34-14)*VLOOKUP(Land2!B34&amp;Land2!C34,data!$A$1:$C$4,3,FALSE)+VLOOKUP(E34,data!$J$1:$K$7,2,FALSE)),(VLOOKUP(B34&amp;C34,data!$A$1:$B$4,2,FALSE)*Land2!D34)+(VLOOKUP(Land2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2!D35-14)*VLOOKUP(Land2!B35&amp;Land2!C35,data!$A$1:$C$4,3,FALSE)+VLOOKUP(E35,data!$J$1:$K$7,2,FALSE)),(VLOOKUP(B35&amp;C35,data!$A$1:$B$4,2,FALSE)*Land2!D35)+(VLOOKUP(Land2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2!D36-14)*VLOOKUP(Land2!B36&amp;Land2!C36,data!$A$1:$C$4,3,FALSE)+VLOOKUP(E36,data!$J$1:$K$7,2,FALSE)),(VLOOKUP(B36&amp;C36,data!$A$1:$B$4,2,FALSE)*Land2!D36)+(VLOOKUP(Land2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2!D37-14)*VLOOKUP(Land2!B37&amp;Land2!C37,data!$A$1:$C$4,3,FALSE)+VLOOKUP(E37,data!$J$1:$K$7,2,FALSE)),(VLOOKUP(B37&amp;C37,data!$A$1:$B$4,2,FALSE)*Land2!D37)+(VLOOKUP(Land2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2!D38-14)*VLOOKUP(Land2!B38&amp;Land2!C38,data!$A$1:$C$4,3,FALSE)+VLOOKUP(E38,data!$J$1:$K$7,2,FALSE)),(VLOOKUP(B38&amp;C38,data!$A$1:$B$4,2,FALSE)*Land2!D38)+(VLOOKUP(Land2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2!D39-14)*VLOOKUP(Land2!B39&amp;Land2!C39,data!$A$1:$C$4,3,FALSE)+VLOOKUP(E39,data!$J$1:$K$7,2,FALSE)),(VLOOKUP(B39&amp;C39,data!$A$1:$B$4,2,FALSE)*Land2!D39)+(VLOOKUP(Land2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2!D40-14)*VLOOKUP(Land2!B40&amp;Land2!C40,data!$A$1:$C$4,3,FALSE)+VLOOKUP(E40,data!$J$1:$K$7,2,FALSE)),(VLOOKUP(B40&amp;C40,data!$A$1:$B$4,2,FALSE)*Land2!D40)+(VLOOKUP(Land2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4" t="str">
        <f>_xlfn.IFNA(ROUND(IF(D41&gt;=14,((VLOOKUP(B41&amp;C41,data!$A$1:$C$4,2,FALSE)*14)+(Land2!D41-14)*VLOOKUP(Land2!B41&amp;Land2!C41,data!$A$1:$C$4,3,FALSE)+VLOOKUP(E41,data!$J$1:$K$7,2,FALSE)),(VLOOKUP(B41&amp;C41,data!$A$1:$B$4,2,FALSE)*Land2!D41)+(VLOOKUP(Land2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53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E48:E50 E54:E56 E60:E62 E66:E68 E12:E44" xr:uid="{F9C385E5-4726-4762-BFE4-F22D8417DA6B}">
      <formula1>Band</formula1>
    </dataValidation>
    <dataValidation type="list" allowBlank="1" showInputMessage="1" showErrorMessage="1" sqref="C48:C50 C54:C56 C60:C62 C66:C68 C12:C44" xr:uid="{667ED1EC-5DFA-4B8E-961C-47C1671E2635}">
      <formula1>richting</formula1>
    </dataValidation>
    <dataValidation type="list" allowBlank="1" showInputMessage="1" showErrorMessage="1" sqref="B48:B50 B54:B56 B60:B62 B66:B68 B12:B44" xr:uid="{1672C10A-663F-4DBE-A1A3-AB2EF465290D}">
      <formula1>Type</formula1>
    </dataValidation>
    <dataValidation type="list" allowBlank="1" showInputMessage="1" showErrorMessage="1" sqref="B10:D10" xr:uid="{6763E503-3F8B-400A-805B-D2E01389B7F6}">
      <formula1>Landen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6217-6E1D-4E1D-81DE-018958EAC8C1}">
  <dimension ref="A1:AC70"/>
  <sheetViews>
    <sheetView topLeftCell="A3"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3!D12-14)*VLOOKUP(Land3!B12&amp;Land3!C12,data!$A$1:$C$4,3,FALSE)+VLOOKUP(E12,data!$J$1:$K$7,2,FALSE)),(VLOOKUP(B12&amp;C12,data!$A$1:$B$4,2,FALSE)*Land3!D12)+(VLOOKUP(Land3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3!D13-14)*VLOOKUP(Land3!B13&amp;Land3!C13,data!$A$1:$C$4,3,FALSE)+VLOOKUP(E13,data!$J$1:$K$7,2,FALSE)),(VLOOKUP(B13&amp;C13,data!$A$1:$B$4,2,FALSE)*Land3!D13)+(VLOOKUP(Land3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3!D14-14)*VLOOKUP(Land3!B14&amp;Land3!C14,data!$A$1:$C$4,3,FALSE)+VLOOKUP(E14,data!$J$1:$K$7,2,FALSE)),(VLOOKUP(B14&amp;C14,data!$A$1:$B$4,2,FALSE)*Land3!D14)+(VLOOKUP(Land3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3!D15-14)*VLOOKUP(Land3!B15&amp;Land3!C15,data!$A$1:$C$4,3,FALSE)+VLOOKUP(E15,data!$J$1:$K$7,2,FALSE)),(VLOOKUP(B15&amp;C15,data!$A$1:$B$4,2,FALSE)*Land3!D15)+(VLOOKUP(Land3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3!D16-14)*VLOOKUP(Land3!B16&amp;Land3!C16,data!$A$1:$C$4,3,FALSE)+VLOOKUP(E16,data!$J$1:$K$7,2,FALSE)),(VLOOKUP(B16&amp;C16,data!$A$1:$B$4,2,FALSE)*Land3!D16)+(VLOOKUP(Land3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3!D17-14)*VLOOKUP(Land3!B17&amp;Land3!C17,data!$A$1:$C$4,3,FALSE)+VLOOKUP(E17,data!$J$1:$K$7,2,FALSE)),(VLOOKUP(B17&amp;C17,data!$A$1:$B$4,2,FALSE)*Land3!D17)+(VLOOKUP(Land3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3!D18-14)*VLOOKUP(Land3!B18&amp;Land3!C18,data!$A$1:$C$4,3,FALSE)+VLOOKUP(E18,data!$J$1:$K$7,2,FALSE)),(VLOOKUP(B18&amp;C18,data!$A$1:$B$4,2,FALSE)*Land3!D18)+(VLOOKUP(Land3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3!D19-14)*VLOOKUP(Land3!B19&amp;Land3!C19,data!$A$1:$C$4,3,FALSE)+VLOOKUP(E19,data!$J$1:$K$7,2,FALSE)),(VLOOKUP(B19&amp;C19,data!$A$1:$B$4,2,FALSE)*Land3!D19)+(VLOOKUP(Land3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3!D20-14)*VLOOKUP(Land3!B20&amp;Land3!C20,data!$A$1:$C$4,3,FALSE)+VLOOKUP(E20,data!$J$1:$K$7,2,FALSE)),(VLOOKUP(B20&amp;C20,data!$A$1:$B$4,2,FALSE)*Land3!D20)+(VLOOKUP(Land3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3!D21-14)*VLOOKUP(Land3!B21&amp;Land3!C21,data!$A$1:$C$4,3,FALSE)+VLOOKUP(E21,data!$J$1:$K$7,2,FALSE)),(VLOOKUP(B21&amp;C21,data!$A$1:$B$4,2,FALSE)*Land3!D21)+(VLOOKUP(Land3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3!D22-14)*VLOOKUP(Land3!B22&amp;Land3!C22,data!$A$1:$C$4,3,FALSE)+VLOOKUP(E22,data!$J$1:$K$7,2,FALSE)),(VLOOKUP(B22&amp;C22,data!$A$1:$B$4,2,FALSE)*Land3!D22)+(VLOOKUP(Land3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3!D23-14)*VLOOKUP(Land3!B23&amp;Land3!C23,data!$A$1:$C$4,3,FALSE)+VLOOKUP(E23,data!$J$1:$K$7,2,FALSE)),(VLOOKUP(B23&amp;C23,data!$A$1:$B$4,2,FALSE)*Land3!D23)+(VLOOKUP(Land3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3!D24-14)*VLOOKUP(Land3!B24&amp;Land3!C24,data!$A$1:$C$4,3,FALSE)+VLOOKUP(E24,data!$J$1:$K$7,2,FALSE)),(VLOOKUP(B24&amp;C24,data!$A$1:$B$4,2,FALSE)*Land3!D24)+(VLOOKUP(Land3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3!D25-14)*VLOOKUP(Land3!B25&amp;Land3!C25,data!$A$1:$C$4,3,FALSE)+VLOOKUP(E25,data!$J$1:$K$7,2,FALSE)),(VLOOKUP(B25&amp;C25,data!$A$1:$B$4,2,FALSE)*Land3!D25)+(VLOOKUP(Land3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3!D26-14)*VLOOKUP(Land3!B26&amp;Land3!C26,data!$A$1:$C$4,3,FALSE)+VLOOKUP(E26,data!$J$1:$K$7,2,FALSE)),(VLOOKUP(B26&amp;C26,data!$A$1:$B$4,2,FALSE)*Land3!D26)+(VLOOKUP(Land3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3!D27-14)*VLOOKUP(Land3!B27&amp;Land3!C27,data!$A$1:$C$4,3,FALSE)+VLOOKUP(E27,data!$J$1:$K$7,2,FALSE)),(VLOOKUP(B27&amp;C27,data!$A$1:$B$4,2,FALSE)*Land3!D27)+(VLOOKUP(Land3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3!D28-14)*VLOOKUP(Land3!B28&amp;Land3!C28,data!$A$1:$C$4,3,FALSE)+VLOOKUP(E28,data!$J$1:$K$7,2,FALSE)),(VLOOKUP(B28&amp;C28,data!$A$1:$B$4,2,FALSE)*Land3!D28)+(VLOOKUP(Land3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3!D29-14)*VLOOKUP(Land3!B29&amp;Land3!C29,data!$A$1:$C$4,3,FALSE)+VLOOKUP(E29,data!$J$1:$K$7,2,FALSE)),(VLOOKUP(B29&amp;C29,data!$A$1:$B$4,2,FALSE)*Land3!D29)+(VLOOKUP(Land3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3!D30-14)*VLOOKUP(Land3!B30&amp;Land3!C30,data!$A$1:$C$4,3,FALSE)+VLOOKUP(E30,data!$J$1:$K$7,2,FALSE)),(VLOOKUP(B30&amp;C30,data!$A$1:$B$4,2,FALSE)*Land3!D30)+(VLOOKUP(Land3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3!D31-14)*VLOOKUP(Land3!B31&amp;Land3!C31,data!$A$1:$C$4,3,FALSE)+VLOOKUP(E31,data!$J$1:$K$7,2,FALSE)),(VLOOKUP(B31&amp;C31,data!$A$1:$B$4,2,FALSE)*Land3!D31)+(VLOOKUP(Land3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3!D32-14)*VLOOKUP(Land3!B32&amp;Land3!C32,data!$A$1:$C$4,3,FALSE)+VLOOKUP(E32,data!$J$1:$K$7,2,FALSE)),(VLOOKUP(B32&amp;C32,data!$A$1:$B$4,2,FALSE)*Land3!D32)+(VLOOKUP(Land3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3!D33-14)*VLOOKUP(Land3!B33&amp;Land3!C33,data!$A$1:$C$4,3,FALSE)+VLOOKUP(E33,data!$J$1:$K$7,2,FALSE)),(VLOOKUP(B33&amp;C33,data!$A$1:$B$4,2,FALSE)*Land3!D33)+(VLOOKUP(Land3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3!D34-14)*VLOOKUP(Land3!B34&amp;Land3!C34,data!$A$1:$C$4,3,FALSE)+VLOOKUP(E34,data!$J$1:$K$7,2,FALSE)),(VLOOKUP(B34&amp;C34,data!$A$1:$B$4,2,FALSE)*Land3!D34)+(VLOOKUP(Land3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3!D35-14)*VLOOKUP(Land3!B35&amp;Land3!C35,data!$A$1:$C$4,3,FALSE)+VLOOKUP(E35,data!$J$1:$K$7,2,FALSE)),(VLOOKUP(B35&amp;C35,data!$A$1:$B$4,2,FALSE)*Land3!D35)+(VLOOKUP(Land3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3!D36-14)*VLOOKUP(Land3!B36&amp;Land3!C36,data!$A$1:$C$4,3,FALSE)+VLOOKUP(E36,data!$J$1:$K$7,2,FALSE)),(VLOOKUP(B36&amp;C36,data!$A$1:$B$4,2,FALSE)*Land3!D36)+(VLOOKUP(Land3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3!D37-14)*VLOOKUP(Land3!B37&amp;Land3!C37,data!$A$1:$C$4,3,FALSE)+VLOOKUP(E37,data!$J$1:$K$7,2,FALSE)),(VLOOKUP(B37&amp;C37,data!$A$1:$B$4,2,FALSE)*Land3!D37)+(VLOOKUP(Land3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3!D38-14)*VLOOKUP(Land3!B38&amp;Land3!C38,data!$A$1:$C$4,3,FALSE)+VLOOKUP(E38,data!$J$1:$K$7,2,FALSE)),(VLOOKUP(B38&amp;C38,data!$A$1:$B$4,2,FALSE)*Land3!D38)+(VLOOKUP(Land3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3!D39-14)*VLOOKUP(Land3!B39&amp;Land3!C39,data!$A$1:$C$4,3,FALSE)+VLOOKUP(E39,data!$J$1:$K$7,2,FALSE)),(VLOOKUP(B39&amp;C39,data!$A$1:$B$4,2,FALSE)*Land3!D39)+(VLOOKUP(Land3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3!D40-14)*VLOOKUP(Land3!B40&amp;Land3!C40,data!$A$1:$C$4,3,FALSE)+VLOOKUP(E40,data!$J$1:$K$7,2,FALSE)),(VLOOKUP(B40&amp;C40,data!$A$1:$B$4,2,FALSE)*Land3!D40)+(VLOOKUP(Land3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3!D41-14)*VLOOKUP(Land3!B41&amp;Land3!C41,data!$A$1:$C$4,3,FALSE)+VLOOKUP(E41,data!$J$1:$K$7,2,FALSE)),(VLOOKUP(B41&amp;C41,data!$A$1:$B$4,2,FALSE)*Land3!D41)+(VLOOKUP(Land3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E48:E50 E54:E56 E60:E62 E66:E68 E12:E44" xr:uid="{05E82BA8-8B53-46DD-857E-A7DCD1BECF20}">
      <formula1>Band</formula1>
    </dataValidation>
    <dataValidation type="list" allowBlank="1" showInputMessage="1" showErrorMessage="1" sqref="C48:C50 C54:C56 C60:C62 C66:C68 C12:C44" xr:uid="{D0C45447-0822-43A0-9259-38F7F45A58D7}">
      <formula1>richting</formula1>
    </dataValidation>
    <dataValidation type="list" allowBlank="1" showInputMessage="1" showErrorMessage="1" sqref="B48:B50 B54:B56 B60:B62 B66:B68 B12:B44" xr:uid="{D33CF9F6-1E0C-43C3-9F65-738A2E892517}">
      <formula1>Type</formula1>
    </dataValidation>
    <dataValidation type="list" allowBlank="1" showInputMessage="1" showErrorMessage="1" sqref="B10:D10" xr:uid="{0F416DBD-0FF3-4BFD-9BBF-C463868242E3}">
      <formula1>Landen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B5C8-7BC3-4FFC-BDED-373AE2878F78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4!D12-14)*VLOOKUP(Land4!B12&amp;Land4!C12,data!$A$1:$C$4,3,FALSE)+VLOOKUP(E12,data!$J$1:$K$7,2,FALSE)),(VLOOKUP(B12&amp;C12,data!$A$1:$B$4,2,FALSE)*Land4!D12)+(VLOOKUP(Land4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4!D13-14)*VLOOKUP(Land4!B13&amp;Land4!C13,data!$A$1:$C$4,3,FALSE)+VLOOKUP(E13,data!$J$1:$K$7,2,FALSE)),(VLOOKUP(B13&amp;C13,data!$A$1:$B$4,2,FALSE)*Land4!D13)+(VLOOKUP(Land4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4!D14-14)*VLOOKUP(Land4!B14&amp;Land4!C14,data!$A$1:$C$4,3,FALSE)+VLOOKUP(E14,data!$J$1:$K$7,2,FALSE)),(VLOOKUP(B14&amp;C14,data!$A$1:$B$4,2,FALSE)*Land4!D14)+(VLOOKUP(Land4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4!D15-14)*VLOOKUP(Land4!B15&amp;Land4!C15,data!$A$1:$C$4,3,FALSE)+VLOOKUP(E15,data!$J$1:$K$7,2,FALSE)),(VLOOKUP(B15&amp;C15,data!$A$1:$B$4,2,FALSE)*Land4!D15)+(VLOOKUP(Land4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4!D16-14)*VLOOKUP(Land4!B16&amp;Land4!C16,data!$A$1:$C$4,3,FALSE)+VLOOKUP(E16,data!$J$1:$K$7,2,FALSE)),(VLOOKUP(B16&amp;C16,data!$A$1:$B$4,2,FALSE)*Land4!D16)+(VLOOKUP(Land4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4!D17-14)*VLOOKUP(Land4!B17&amp;Land4!C17,data!$A$1:$C$4,3,FALSE)+VLOOKUP(E17,data!$J$1:$K$7,2,FALSE)),(VLOOKUP(B17&amp;C17,data!$A$1:$B$4,2,FALSE)*Land4!D17)+(VLOOKUP(Land4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4!D18-14)*VLOOKUP(Land4!B18&amp;Land4!C18,data!$A$1:$C$4,3,FALSE)+VLOOKUP(E18,data!$J$1:$K$7,2,FALSE)),(VLOOKUP(B18&amp;C18,data!$A$1:$B$4,2,FALSE)*Land4!D18)+(VLOOKUP(Land4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4!D19-14)*VLOOKUP(Land4!B19&amp;Land4!C19,data!$A$1:$C$4,3,FALSE)+VLOOKUP(E19,data!$J$1:$K$7,2,FALSE)),(VLOOKUP(B19&amp;C19,data!$A$1:$B$4,2,FALSE)*Land4!D19)+(VLOOKUP(Land4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4!D20-14)*VLOOKUP(Land4!B20&amp;Land4!C20,data!$A$1:$C$4,3,FALSE)+VLOOKUP(E20,data!$J$1:$K$7,2,FALSE)),(VLOOKUP(B20&amp;C20,data!$A$1:$B$4,2,FALSE)*Land4!D20)+(VLOOKUP(Land4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4!D21-14)*VLOOKUP(Land4!B21&amp;Land4!C21,data!$A$1:$C$4,3,FALSE)+VLOOKUP(E21,data!$J$1:$K$7,2,FALSE)),(VLOOKUP(B21&amp;C21,data!$A$1:$B$4,2,FALSE)*Land4!D21)+(VLOOKUP(Land4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4!D22-14)*VLOOKUP(Land4!B22&amp;Land4!C22,data!$A$1:$C$4,3,FALSE)+VLOOKUP(E22,data!$J$1:$K$7,2,FALSE)),(VLOOKUP(B22&amp;C22,data!$A$1:$B$4,2,FALSE)*Land4!D22)+(VLOOKUP(Land4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4!D23-14)*VLOOKUP(Land4!B23&amp;Land4!C23,data!$A$1:$C$4,3,FALSE)+VLOOKUP(E23,data!$J$1:$K$7,2,FALSE)),(VLOOKUP(B23&amp;C23,data!$A$1:$B$4,2,FALSE)*Land4!D23)+(VLOOKUP(Land4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4!D24-14)*VLOOKUP(Land4!B24&amp;Land4!C24,data!$A$1:$C$4,3,FALSE)+VLOOKUP(E24,data!$J$1:$K$7,2,FALSE)),(VLOOKUP(B24&amp;C24,data!$A$1:$B$4,2,FALSE)*Land4!D24)+(VLOOKUP(Land4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4!D25-14)*VLOOKUP(Land4!B25&amp;Land4!C25,data!$A$1:$C$4,3,FALSE)+VLOOKUP(E25,data!$J$1:$K$7,2,FALSE)),(VLOOKUP(B25&amp;C25,data!$A$1:$B$4,2,FALSE)*Land4!D25)+(VLOOKUP(Land4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4!D26-14)*VLOOKUP(Land4!B26&amp;Land4!C26,data!$A$1:$C$4,3,FALSE)+VLOOKUP(E26,data!$J$1:$K$7,2,FALSE)),(VLOOKUP(B26&amp;C26,data!$A$1:$B$4,2,FALSE)*Land4!D26)+(VLOOKUP(Land4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4!D27-14)*VLOOKUP(Land4!B27&amp;Land4!C27,data!$A$1:$C$4,3,FALSE)+VLOOKUP(E27,data!$J$1:$K$7,2,FALSE)),(VLOOKUP(B27&amp;C27,data!$A$1:$B$4,2,FALSE)*Land4!D27)+(VLOOKUP(Land4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4!D28-14)*VLOOKUP(Land4!B28&amp;Land4!C28,data!$A$1:$C$4,3,FALSE)+VLOOKUP(E28,data!$J$1:$K$7,2,FALSE)),(VLOOKUP(B28&amp;C28,data!$A$1:$B$4,2,FALSE)*Land4!D28)+(VLOOKUP(Land4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4!D29-14)*VLOOKUP(Land4!B29&amp;Land4!C29,data!$A$1:$C$4,3,FALSE)+VLOOKUP(E29,data!$J$1:$K$7,2,FALSE)),(VLOOKUP(B29&amp;C29,data!$A$1:$B$4,2,FALSE)*Land4!D29)+(VLOOKUP(Land4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4!D30-14)*VLOOKUP(Land4!B30&amp;Land4!C30,data!$A$1:$C$4,3,FALSE)+VLOOKUP(E30,data!$J$1:$K$7,2,FALSE)),(VLOOKUP(B30&amp;C30,data!$A$1:$B$4,2,FALSE)*Land4!D30)+(VLOOKUP(Land4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4!D31-14)*VLOOKUP(Land4!B31&amp;Land4!C31,data!$A$1:$C$4,3,FALSE)+VLOOKUP(E31,data!$J$1:$K$7,2,FALSE)),(VLOOKUP(B31&amp;C31,data!$A$1:$B$4,2,FALSE)*Land4!D31)+(VLOOKUP(Land4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4!D32-14)*VLOOKUP(Land4!B32&amp;Land4!C32,data!$A$1:$C$4,3,FALSE)+VLOOKUP(E32,data!$J$1:$K$7,2,FALSE)),(VLOOKUP(B32&amp;C32,data!$A$1:$B$4,2,FALSE)*Land4!D32)+(VLOOKUP(Land4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4!D33-14)*VLOOKUP(Land4!B33&amp;Land4!C33,data!$A$1:$C$4,3,FALSE)+VLOOKUP(E33,data!$J$1:$K$7,2,FALSE)),(VLOOKUP(B33&amp;C33,data!$A$1:$B$4,2,FALSE)*Land4!D33)+(VLOOKUP(Land4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4!D34-14)*VLOOKUP(Land4!B34&amp;Land4!C34,data!$A$1:$C$4,3,FALSE)+VLOOKUP(E34,data!$J$1:$K$7,2,FALSE)),(VLOOKUP(B34&amp;C34,data!$A$1:$B$4,2,FALSE)*Land4!D34)+(VLOOKUP(Land4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4!D35-14)*VLOOKUP(Land4!B35&amp;Land4!C35,data!$A$1:$C$4,3,FALSE)+VLOOKUP(E35,data!$J$1:$K$7,2,FALSE)),(VLOOKUP(B35&amp;C35,data!$A$1:$B$4,2,FALSE)*Land4!D35)+(VLOOKUP(Land4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4!D36-14)*VLOOKUP(Land4!B36&amp;Land4!C36,data!$A$1:$C$4,3,FALSE)+VLOOKUP(E36,data!$J$1:$K$7,2,FALSE)),(VLOOKUP(B36&amp;C36,data!$A$1:$B$4,2,FALSE)*Land4!D36)+(VLOOKUP(Land4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4!D37-14)*VLOOKUP(Land4!B37&amp;Land4!C37,data!$A$1:$C$4,3,FALSE)+VLOOKUP(E37,data!$J$1:$K$7,2,FALSE)),(VLOOKUP(B37&amp;C37,data!$A$1:$B$4,2,FALSE)*Land4!D37)+(VLOOKUP(Land4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4!D38-14)*VLOOKUP(Land4!B38&amp;Land4!C38,data!$A$1:$C$4,3,FALSE)+VLOOKUP(E38,data!$J$1:$K$7,2,FALSE)),(VLOOKUP(B38&amp;C38,data!$A$1:$B$4,2,FALSE)*Land4!D38)+(VLOOKUP(Land4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4!D39-14)*VLOOKUP(Land4!B39&amp;Land4!C39,data!$A$1:$C$4,3,FALSE)+VLOOKUP(E39,data!$J$1:$K$7,2,FALSE)),(VLOOKUP(B39&amp;C39,data!$A$1:$B$4,2,FALSE)*Land4!D39)+(VLOOKUP(Land4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4!D40-14)*VLOOKUP(Land4!B40&amp;Land4!C40,data!$A$1:$C$4,3,FALSE)+VLOOKUP(E40,data!$J$1:$K$7,2,FALSE)),(VLOOKUP(B40&amp;C40,data!$A$1:$B$4,2,FALSE)*Land4!D40)+(VLOOKUP(Land4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4!D41-14)*VLOOKUP(Land4!B41&amp;Land4!C41,data!$A$1:$C$4,3,FALSE)+VLOOKUP(E41,data!$J$1:$K$7,2,FALSE)),(VLOOKUP(B41&amp;C41,data!$A$1:$B$4,2,FALSE)*Land4!D41)+(VLOOKUP(Land4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B10:D10" xr:uid="{C9E2F08A-55B9-46DE-8461-538D8F166ADC}">
      <formula1>Landen</formula1>
    </dataValidation>
    <dataValidation type="list" allowBlank="1" showInputMessage="1" showErrorMessage="1" sqref="B48:B50 B54:B56 B60:B62 B66:B68 B12:B44" xr:uid="{B42C3C76-C802-4FB4-8AB4-CB43B68BC858}">
      <formula1>Type</formula1>
    </dataValidation>
    <dataValidation type="list" allowBlank="1" showInputMessage="1" showErrorMessage="1" sqref="C48:C50 C54:C56 C60:C62 C66:C68 C12:C44" xr:uid="{CD8DE244-3E39-4D46-8825-8B61C0B50675}">
      <formula1>richting</formula1>
    </dataValidation>
    <dataValidation type="list" allowBlank="1" showInputMessage="1" showErrorMessage="1" sqref="E48:E50 E54:E56 E60:E62 E66:E68 E12:E44" xr:uid="{F1269BBD-17EA-42DE-A8D6-94335B1D67D8}">
      <formula1>Band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6038-B600-4DAB-9C7E-1F43DDEC6A17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5!D12-14)*VLOOKUP(Land5!B12&amp;Land5!C12,data!$A$1:$C$4,3,FALSE)+VLOOKUP(E12,data!$J$1:$K$7,2,FALSE)),(VLOOKUP(B12&amp;C12,data!$A$1:$B$4,2,FALSE)*Land5!D12)+(VLOOKUP(Land5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5!D13-14)*VLOOKUP(Land5!B13&amp;Land5!C13,data!$A$1:$C$4,3,FALSE)+VLOOKUP(E13,data!$J$1:$K$7,2,FALSE)),(VLOOKUP(B13&amp;C13,data!$A$1:$B$4,2,FALSE)*Land5!D13)+(VLOOKUP(Land5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5!D14-14)*VLOOKUP(Land5!B14&amp;Land5!C14,data!$A$1:$C$4,3,FALSE)+VLOOKUP(E14,data!$J$1:$K$7,2,FALSE)),(VLOOKUP(B14&amp;C14,data!$A$1:$B$4,2,FALSE)*Land5!D14)+(VLOOKUP(Land5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5!D15-14)*VLOOKUP(Land5!B15&amp;Land5!C15,data!$A$1:$C$4,3,FALSE)+VLOOKUP(E15,data!$J$1:$K$7,2,FALSE)),(VLOOKUP(B15&amp;C15,data!$A$1:$B$4,2,FALSE)*Land5!D15)+(VLOOKUP(Land5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5!D16-14)*VLOOKUP(Land5!B16&amp;Land5!C16,data!$A$1:$C$4,3,FALSE)+VLOOKUP(E16,data!$J$1:$K$7,2,FALSE)),(VLOOKUP(B16&amp;C16,data!$A$1:$B$4,2,FALSE)*Land5!D16)+(VLOOKUP(Land5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5!D17-14)*VLOOKUP(Land5!B17&amp;Land5!C17,data!$A$1:$C$4,3,FALSE)+VLOOKUP(E17,data!$J$1:$K$7,2,FALSE)),(VLOOKUP(B17&amp;C17,data!$A$1:$B$4,2,FALSE)*Land5!D17)+(VLOOKUP(Land5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5!D18-14)*VLOOKUP(Land5!B18&amp;Land5!C18,data!$A$1:$C$4,3,FALSE)+VLOOKUP(E18,data!$J$1:$K$7,2,FALSE)),(VLOOKUP(B18&amp;C18,data!$A$1:$B$4,2,FALSE)*Land5!D18)+(VLOOKUP(Land5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5!D19-14)*VLOOKUP(Land5!B19&amp;Land5!C19,data!$A$1:$C$4,3,FALSE)+VLOOKUP(E19,data!$J$1:$K$7,2,FALSE)),(VLOOKUP(B19&amp;C19,data!$A$1:$B$4,2,FALSE)*Land5!D19)+(VLOOKUP(Land5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5!D20-14)*VLOOKUP(Land5!B20&amp;Land5!C20,data!$A$1:$C$4,3,FALSE)+VLOOKUP(E20,data!$J$1:$K$7,2,FALSE)),(VLOOKUP(B20&amp;C20,data!$A$1:$B$4,2,FALSE)*Land5!D20)+(VLOOKUP(Land5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5!D21-14)*VLOOKUP(Land5!B21&amp;Land5!C21,data!$A$1:$C$4,3,FALSE)+VLOOKUP(E21,data!$J$1:$K$7,2,FALSE)),(VLOOKUP(B21&amp;C21,data!$A$1:$B$4,2,FALSE)*Land5!D21)+(VLOOKUP(Land5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5!D22-14)*VLOOKUP(Land5!B22&amp;Land5!C22,data!$A$1:$C$4,3,FALSE)+VLOOKUP(E22,data!$J$1:$K$7,2,FALSE)),(VLOOKUP(B22&amp;C22,data!$A$1:$B$4,2,FALSE)*Land5!D22)+(VLOOKUP(Land5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5!D23-14)*VLOOKUP(Land5!B23&amp;Land5!C23,data!$A$1:$C$4,3,FALSE)+VLOOKUP(E23,data!$J$1:$K$7,2,FALSE)),(VLOOKUP(B23&amp;C23,data!$A$1:$B$4,2,FALSE)*Land5!D23)+(VLOOKUP(Land5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5!D24-14)*VLOOKUP(Land5!B24&amp;Land5!C24,data!$A$1:$C$4,3,FALSE)+VLOOKUP(E24,data!$J$1:$K$7,2,FALSE)),(VLOOKUP(B24&amp;C24,data!$A$1:$B$4,2,FALSE)*Land5!D24)+(VLOOKUP(Land5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5!D25-14)*VLOOKUP(Land5!B25&amp;Land5!C25,data!$A$1:$C$4,3,FALSE)+VLOOKUP(E25,data!$J$1:$K$7,2,FALSE)),(VLOOKUP(B25&amp;C25,data!$A$1:$B$4,2,FALSE)*Land5!D25)+(VLOOKUP(Land5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5!D26-14)*VLOOKUP(Land5!B26&amp;Land5!C26,data!$A$1:$C$4,3,FALSE)+VLOOKUP(E26,data!$J$1:$K$7,2,FALSE)),(VLOOKUP(B26&amp;C26,data!$A$1:$B$4,2,FALSE)*Land5!D26)+(VLOOKUP(Land5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5!D27-14)*VLOOKUP(Land5!B27&amp;Land5!C27,data!$A$1:$C$4,3,FALSE)+VLOOKUP(E27,data!$J$1:$K$7,2,FALSE)),(VLOOKUP(B27&amp;C27,data!$A$1:$B$4,2,FALSE)*Land5!D27)+(VLOOKUP(Land5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5!D28-14)*VLOOKUP(Land5!B28&amp;Land5!C28,data!$A$1:$C$4,3,FALSE)+VLOOKUP(E28,data!$J$1:$K$7,2,FALSE)),(VLOOKUP(B28&amp;C28,data!$A$1:$B$4,2,FALSE)*Land5!D28)+(VLOOKUP(Land5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5!D29-14)*VLOOKUP(Land5!B29&amp;Land5!C29,data!$A$1:$C$4,3,FALSE)+VLOOKUP(E29,data!$J$1:$K$7,2,FALSE)),(VLOOKUP(B29&amp;C29,data!$A$1:$B$4,2,FALSE)*Land5!D29)+(VLOOKUP(Land5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5!D30-14)*VLOOKUP(Land5!B30&amp;Land5!C30,data!$A$1:$C$4,3,FALSE)+VLOOKUP(E30,data!$J$1:$K$7,2,FALSE)),(VLOOKUP(B30&amp;C30,data!$A$1:$B$4,2,FALSE)*Land5!D30)+(VLOOKUP(Land5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5!D31-14)*VLOOKUP(Land5!B31&amp;Land5!C31,data!$A$1:$C$4,3,FALSE)+VLOOKUP(E31,data!$J$1:$K$7,2,FALSE)),(VLOOKUP(B31&amp;C31,data!$A$1:$B$4,2,FALSE)*Land5!D31)+(VLOOKUP(Land5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5!D32-14)*VLOOKUP(Land5!B32&amp;Land5!C32,data!$A$1:$C$4,3,FALSE)+VLOOKUP(E32,data!$J$1:$K$7,2,FALSE)),(VLOOKUP(B32&amp;C32,data!$A$1:$B$4,2,FALSE)*Land5!D32)+(VLOOKUP(Land5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5!D33-14)*VLOOKUP(Land5!B33&amp;Land5!C33,data!$A$1:$C$4,3,FALSE)+VLOOKUP(E33,data!$J$1:$K$7,2,FALSE)),(VLOOKUP(B33&amp;C33,data!$A$1:$B$4,2,FALSE)*Land5!D33)+(VLOOKUP(Land5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5!D34-14)*VLOOKUP(Land5!B34&amp;Land5!C34,data!$A$1:$C$4,3,FALSE)+VLOOKUP(E34,data!$J$1:$K$7,2,FALSE)),(VLOOKUP(B34&amp;C34,data!$A$1:$B$4,2,FALSE)*Land5!D34)+(VLOOKUP(Land5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5!D35-14)*VLOOKUP(Land5!B35&amp;Land5!C35,data!$A$1:$C$4,3,FALSE)+VLOOKUP(E35,data!$J$1:$K$7,2,FALSE)),(VLOOKUP(B35&amp;C35,data!$A$1:$B$4,2,FALSE)*Land5!D35)+(VLOOKUP(Land5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5!D36-14)*VLOOKUP(Land5!B36&amp;Land5!C36,data!$A$1:$C$4,3,FALSE)+VLOOKUP(E36,data!$J$1:$K$7,2,FALSE)),(VLOOKUP(B36&amp;C36,data!$A$1:$B$4,2,FALSE)*Land5!D36)+(VLOOKUP(Land5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5!D37-14)*VLOOKUP(Land5!B37&amp;Land5!C37,data!$A$1:$C$4,3,FALSE)+VLOOKUP(E37,data!$J$1:$K$7,2,FALSE)),(VLOOKUP(B37&amp;C37,data!$A$1:$B$4,2,FALSE)*Land5!D37)+(VLOOKUP(Land5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5!D38-14)*VLOOKUP(Land5!B38&amp;Land5!C38,data!$A$1:$C$4,3,FALSE)+VLOOKUP(E38,data!$J$1:$K$7,2,FALSE)),(VLOOKUP(B38&amp;C38,data!$A$1:$B$4,2,FALSE)*Land5!D38)+(VLOOKUP(Land5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5!D39-14)*VLOOKUP(Land5!B39&amp;Land5!C39,data!$A$1:$C$4,3,FALSE)+VLOOKUP(E39,data!$J$1:$K$7,2,FALSE)),(VLOOKUP(B39&amp;C39,data!$A$1:$B$4,2,FALSE)*Land5!D39)+(VLOOKUP(Land5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5!D40-14)*VLOOKUP(Land5!B40&amp;Land5!C40,data!$A$1:$C$4,3,FALSE)+VLOOKUP(E40,data!$J$1:$K$7,2,FALSE)),(VLOOKUP(B40&amp;C40,data!$A$1:$B$4,2,FALSE)*Land5!D40)+(VLOOKUP(Land5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5!D41-14)*VLOOKUP(Land5!B41&amp;Land5!C41,data!$A$1:$C$4,3,FALSE)+VLOOKUP(E41,data!$J$1:$K$7,2,FALSE)),(VLOOKUP(B41&amp;C41,data!$A$1:$B$4,2,FALSE)*Land5!D41)+(VLOOKUP(Land5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3:W43"/>
    <mergeCell ref="Q42:W42"/>
  </mergeCells>
  <dataValidations count="4">
    <dataValidation type="list" allowBlank="1" showInputMessage="1" showErrorMessage="1" sqref="B10:D10" xr:uid="{8A2D1057-265B-425F-9CC2-DE3C11F5634C}">
      <formula1>Landen</formula1>
    </dataValidation>
    <dataValidation type="list" allowBlank="1" showInputMessage="1" showErrorMessage="1" sqref="B48:B50 B54:B56 B60:B62 B66:B68 B12:B44" xr:uid="{F6769630-6F3B-456F-A9DC-13312FA857D4}">
      <formula1>Type</formula1>
    </dataValidation>
    <dataValidation type="list" allowBlank="1" showInputMessage="1" showErrorMessage="1" sqref="C48:C50 C54:C56 C60:C62 C66:C68 C12:C44" xr:uid="{100A110A-3CEC-4AE0-BAFE-E18751A69311}">
      <formula1>richting</formula1>
    </dataValidation>
    <dataValidation type="list" allowBlank="1" showInputMessage="1" showErrorMessage="1" sqref="E48:E50 E54:E56 E60:E62 E66:E68 E12:E44" xr:uid="{3934F66F-21F4-409D-8E10-B5D5FFE37437}">
      <formula1>Band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2015F-BA81-42DB-958B-A49435EBA6A7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6!D12-14)*VLOOKUP(Land6!B12&amp;Land6!C12,data!$A$1:$C$4,3,FALSE)+VLOOKUP(E12,data!$J$1:$K$7,2,FALSE)),(VLOOKUP(B12&amp;C12,data!$A$1:$B$4,2,FALSE)*Land6!D12)+(VLOOKUP(Land6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6!D13-14)*VLOOKUP(Land6!B13&amp;Land6!C13,data!$A$1:$C$4,3,FALSE)+VLOOKUP(E13,data!$J$1:$K$7,2,FALSE)),(VLOOKUP(B13&amp;C13,data!$A$1:$B$4,2,FALSE)*Land6!D13)+(VLOOKUP(Land6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6!D14-14)*VLOOKUP(Land6!B14&amp;Land6!C14,data!$A$1:$C$4,3,FALSE)+VLOOKUP(E14,data!$J$1:$K$7,2,FALSE)),(VLOOKUP(B14&amp;C14,data!$A$1:$B$4,2,FALSE)*Land6!D14)+(VLOOKUP(Land6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6!D15-14)*VLOOKUP(Land6!B15&amp;Land6!C15,data!$A$1:$C$4,3,FALSE)+VLOOKUP(E15,data!$J$1:$K$7,2,FALSE)),(VLOOKUP(B15&amp;C15,data!$A$1:$B$4,2,FALSE)*Land6!D15)+(VLOOKUP(Land6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6!D16-14)*VLOOKUP(Land6!B16&amp;Land6!C16,data!$A$1:$C$4,3,FALSE)+VLOOKUP(E16,data!$J$1:$K$7,2,FALSE)),(VLOOKUP(B16&amp;C16,data!$A$1:$B$4,2,FALSE)*Land6!D16)+(VLOOKUP(Land6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6!D17-14)*VLOOKUP(Land6!B17&amp;Land6!C17,data!$A$1:$C$4,3,FALSE)+VLOOKUP(E17,data!$J$1:$K$7,2,FALSE)),(VLOOKUP(B17&amp;C17,data!$A$1:$B$4,2,FALSE)*Land6!D17)+(VLOOKUP(Land6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6!D18-14)*VLOOKUP(Land6!B18&amp;Land6!C18,data!$A$1:$C$4,3,FALSE)+VLOOKUP(E18,data!$J$1:$K$7,2,FALSE)),(VLOOKUP(B18&amp;C18,data!$A$1:$B$4,2,FALSE)*Land6!D18)+(VLOOKUP(Land6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6!D19-14)*VLOOKUP(Land6!B19&amp;Land6!C19,data!$A$1:$C$4,3,FALSE)+VLOOKUP(E19,data!$J$1:$K$7,2,FALSE)),(VLOOKUP(B19&amp;C19,data!$A$1:$B$4,2,FALSE)*Land6!D19)+(VLOOKUP(Land6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6!D20-14)*VLOOKUP(Land6!B20&amp;Land6!C20,data!$A$1:$C$4,3,FALSE)+VLOOKUP(E20,data!$J$1:$K$7,2,FALSE)),(VLOOKUP(B20&amp;C20,data!$A$1:$B$4,2,FALSE)*Land6!D20)+(VLOOKUP(Land6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6!D21-14)*VLOOKUP(Land6!B21&amp;Land6!C21,data!$A$1:$C$4,3,FALSE)+VLOOKUP(E21,data!$J$1:$K$7,2,FALSE)),(VLOOKUP(B21&amp;C21,data!$A$1:$B$4,2,FALSE)*Land6!D21)+(VLOOKUP(Land6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6!D22-14)*VLOOKUP(Land6!B22&amp;Land6!C22,data!$A$1:$C$4,3,FALSE)+VLOOKUP(E22,data!$J$1:$K$7,2,FALSE)),(VLOOKUP(B22&amp;C22,data!$A$1:$B$4,2,FALSE)*Land6!D22)+(VLOOKUP(Land6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6!D23-14)*VLOOKUP(Land6!B23&amp;Land6!C23,data!$A$1:$C$4,3,FALSE)+VLOOKUP(E23,data!$J$1:$K$7,2,FALSE)),(VLOOKUP(B23&amp;C23,data!$A$1:$B$4,2,FALSE)*Land6!D23)+(VLOOKUP(Land6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6!D24-14)*VLOOKUP(Land6!B24&amp;Land6!C24,data!$A$1:$C$4,3,FALSE)+VLOOKUP(E24,data!$J$1:$K$7,2,FALSE)),(VLOOKUP(B24&amp;C24,data!$A$1:$B$4,2,FALSE)*Land6!D24)+(VLOOKUP(Land6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6!D25-14)*VLOOKUP(Land6!B25&amp;Land6!C25,data!$A$1:$C$4,3,FALSE)+VLOOKUP(E25,data!$J$1:$K$7,2,FALSE)),(VLOOKUP(B25&amp;C25,data!$A$1:$B$4,2,FALSE)*Land6!D25)+(VLOOKUP(Land6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6!D26-14)*VLOOKUP(Land6!B26&amp;Land6!C26,data!$A$1:$C$4,3,FALSE)+VLOOKUP(E26,data!$J$1:$K$7,2,FALSE)),(VLOOKUP(B26&amp;C26,data!$A$1:$B$4,2,FALSE)*Land6!D26)+(VLOOKUP(Land6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6!D27-14)*VLOOKUP(Land6!B27&amp;Land6!C27,data!$A$1:$C$4,3,FALSE)+VLOOKUP(E27,data!$J$1:$K$7,2,FALSE)),(VLOOKUP(B27&amp;C27,data!$A$1:$B$4,2,FALSE)*Land6!D27)+(VLOOKUP(Land6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6!D28-14)*VLOOKUP(Land6!B28&amp;Land6!C28,data!$A$1:$C$4,3,FALSE)+VLOOKUP(E28,data!$J$1:$K$7,2,FALSE)),(VLOOKUP(B28&amp;C28,data!$A$1:$B$4,2,FALSE)*Land6!D28)+(VLOOKUP(Land6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6!D29-14)*VLOOKUP(Land6!B29&amp;Land6!C29,data!$A$1:$C$4,3,FALSE)+VLOOKUP(E29,data!$J$1:$K$7,2,FALSE)),(VLOOKUP(B29&amp;C29,data!$A$1:$B$4,2,FALSE)*Land6!D29)+(VLOOKUP(Land6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6!D30-14)*VLOOKUP(Land6!B30&amp;Land6!C30,data!$A$1:$C$4,3,FALSE)+VLOOKUP(E30,data!$J$1:$K$7,2,FALSE)),(VLOOKUP(B30&amp;C30,data!$A$1:$B$4,2,FALSE)*Land6!D30)+(VLOOKUP(Land6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6!D31-14)*VLOOKUP(Land6!B31&amp;Land6!C31,data!$A$1:$C$4,3,FALSE)+VLOOKUP(E31,data!$J$1:$K$7,2,FALSE)),(VLOOKUP(B31&amp;C31,data!$A$1:$B$4,2,FALSE)*Land6!D31)+(VLOOKUP(Land6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6!D32-14)*VLOOKUP(Land6!B32&amp;Land6!C32,data!$A$1:$C$4,3,FALSE)+VLOOKUP(E32,data!$J$1:$K$7,2,FALSE)),(VLOOKUP(B32&amp;C32,data!$A$1:$B$4,2,FALSE)*Land6!D32)+(VLOOKUP(Land6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6!D33-14)*VLOOKUP(Land6!B33&amp;Land6!C33,data!$A$1:$C$4,3,FALSE)+VLOOKUP(E33,data!$J$1:$K$7,2,FALSE)),(VLOOKUP(B33&amp;C33,data!$A$1:$B$4,2,FALSE)*Land6!D33)+(VLOOKUP(Land6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6!D34-14)*VLOOKUP(Land6!B34&amp;Land6!C34,data!$A$1:$C$4,3,FALSE)+VLOOKUP(E34,data!$J$1:$K$7,2,FALSE)),(VLOOKUP(B34&amp;C34,data!$A$1:$B$4,2,FALSE)*Land6!D34)+(VLOOKUP(Land6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6!D35-14)*VLOOKUP(Land6!B35&amp;Land6!C35,data!$A$1:$C$4,3,FALSE)+VLOOKUP(E35,data!$J$1:$K$7,2,FALSE)),(VLOOKUP(B35&amp;C35,data!$A$1:$B$4,2,FALSE)*Land6!D35)+(VLOOKUP(Land6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6!D36-14)*VLOOKUP(Land6!B36&amp;Land6!C36,data!$A$1:$C$4,3,FALSE)+VLOOKUP(E36,data!$J$1:$K$7,2,FALSE)),(VLOOKUP(B36&amp;C36,data!$A$1:$B$4,2,FALSE)*Land6!D36)+(VLOOKUP(Land6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6!D37-14)*VLOOKUP(Land6!B37&amp;Land6!C37,data!$A$1:$C$4,3,FALSE)+VLOOKUP(E37,data!$J$1:$K$7,2,FALSE)),(VLOOKUP(B37&amp;C37,data!$A$1:$B$4,2,FALSE)*Land6!D37)+(VLOOKUP(Land6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6!D38-14)*VLOOKUP(Land6!B38&amp;Land6!C38,data!$A$1:$C$4,3,FALSE)+VLOOKUP(E38,data!$J$1:$K$7,2,FALSE)),(VLOOKUP(B38&amp;C38,data!$A$1:$B$4,2,FALSE)*Land6!D38)+(VLOOKUP(Land6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6!D39-14)*VLOOKUP(Land6!B39&amp;Land6!C39,data!$A$1:$C$4,3,FALSE)+VLOOKUP(E39,data!$J$1:$K$7,2,FALSE)),(VLOOKUP(B39&amp;C39,data!$A$1:$B$4,2,FALSE)*Land6!D39)+(VLOOKUP(Land6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6!D40-14)*VLOOKUP(Land6!B40&amp;Land6!C40,data!$A$1:$C$4,3,FALSE)+VLOOKUP(E40,data!$J$1:$K$7,2,FALSE)),(VLOOKUP(B40&amp;C40,data!$A$1:$B$4,2,FALSE)*Land6!D40)+(VLOOKUP(Land6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6!D41-14)*VLOOKUP(Land6!B41&amp;Land6!C41,data!$A$1:$C$4,3,FALSE)+VLOOKUP(E41,data!$J$1:$K$7,2,FALSE)),(VLOOKUP(B41&amp;C41,data!$A$1:$B$4,2,FALSE)*Land6!D41)+(VLOOKUP(Land6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51945D90-7EF3-4E07-98D5-F6056BA11520}">
      <formula1>Band</formula1>
    </dataValidation>
    <dataValidation type="list" allowBlank="1" showInputMessage="1" showErrorMessage="1" sqref="C48:C50 C54:C56 C60:C62 C66:C68 C12:C44" xr:uid="{23D2924F-5306-4A13-ACC8-895DDCDBB0A3}">
      <formula1>richting</formula1>
    </dataValidation>
    <dataValidation type="list" allowBlank="1" showInputMessage="1" showErrorMessage="1" sqref="B48:B50 B54:B56 B60:B62 B66:B68 B12:B44" xr:uid="{B4FF2223-2989-4F86-8F1F-F3AB25D518DF}">
      <formula1>Type</formula1>
    </dataValidation>
    <dataValidation type="list" allowBlank="1" showInputMessage="1" showErrorMessage="1" sqref="B10:D10" xr:uid="{F984A7A5-80A6-4E6F-9B89-8786E31AC80A}">
      <formula1>Landen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4B95-5F4C-4A7E-8AF6-4C45DED0201A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7!D12-14)*VLOOKUP(Land7!B12&amp;Land7!C12,data!$A$1:$C$4,3,FALSE)+VLOOKUP(E12,data!$J$1:$K$7,2,FALSE)),(VLOOKUP(B12&amp;C12,data!$A$1:$B$4,2,FALSE)*Land7!D12)+(VLOOKUP(Land7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7!D13-14)*VLOOKUP(Land7!B13&amp;Land7!C13,data!$A$1:$C$4,3,FALSE)+VLOOKUP(E13,data!$J$1:$K$7,2,FALSE)),(VLOOKUP(B13&amp;C13,data!$A$1:$B$4,2,FALSE)*Land7!D13)+(VLOOKUP(Land7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7!D14-14)*VLOOKUP(Land7!B14&amp;Land7!C14,data!$A$1:$C$4,3,FALSE)+VLOOKUP(E14,data!$J$1:$K$7,2,FALSE)),(VLOOKUP(B14&amp;C14,data!$A$1:$B$4,2,FALSE)*Land7!D14)+(VLOOKUP(Land7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7!D15-14)*VLOOKUP(Land7!B15&amp;Land7!C15,data!$A$1:$C$4,3,FALSE)+VLOOKUP(E15,data!$J$1:$K$7,2,FALSE)),(VLOOKUP(B15&amp;C15,data!$A$1:$B$4,2,FALSE)*Land7!D15)+(VLOOKUP(Land7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7!D16-14)*VLOOKUP(Land7!B16&amp;Land7!C16,data!$A$1:$C$4,3,FALSE)+VLOOKUP(E16,data!$J$1:$K$7,2,FALSE)),(VLOOKUP(B16&amp;C16,data!$A$1:$B$4,2,FALSE)*Land7!D16)+(VLOOKUP(Land7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7!D17-14)*VLOOKUP(Land7!B17&amp;Land7!C17,data!$A$1:$C$4,3,FALSE)+VLOOKUP(E17,data!$J$1:$K$7,2,FALSE)),(VLOOKUP(B17&amp;C17,data!$A$1:$B$4,2,FALSE)*Land7!D17)+(VLOOKUP(Land7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7!D18-14)*VLOOKUP(Land7!B18&amp;Land7!C18,data!$A$1:$C$4,3,FALSE)+VLOOKUP(E18,data!$J$1:$K$7,2,FALSE)),(VLOOKUP(B18&amp;C18,data!$A$1:$B$4,2,FALSE)*Land7!D18)+(VLOOKUP(Land7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7!D19-14)*VLOOKUP(Land7!B19&amp;Land7!C19,data!$A$1:$C$4,3,FALSE)+VLOOKUP(E19,data!$J$1:$K$7,2,FALSE)),(VLOOKUP(B19&amp;C19,data!$A$1:$B$4,2,FALSE)*Land7!D19)+(VLOOKUP(Land7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7!D20-14)*VLOOKUP(Land7!B20&amp;Land7!C20,data!$A$1:$C$4,3,FALSE)+VLOOKUP(E20,data!$J$1:$K$7,2,FALSE)),(VLOOKUP(B20&amp;C20,data!$A$1:$B$4,2,FALSE)*Land7!D20)+(VLOOKUP(Land7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7!D21-14)*VLOOKUP(Land7!B21&amp;Land7!C21,data!$A$1:$C$4,3,FALSE)+VLOOKUP(E21,data!$J$1:$K$7,2,FALSE)),(VLOOKUP(B21&amp;C21,data!$A$1:$B$4,2,FALSE)*Land7!D21)+(VLOOKUP(Land7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7!D22-14)*VLOOKUP(Land7!B22&amp;Land7!C22,data!$A$1:$C$4,3,FALSE)+VLOOKUP(E22,data!$J$1:$K$7,2,FALSE)),(VLOOKUP(B22&amp;C22,data!$A$1:$B$4,2,FALSE)*Land7!D22)+(VLOOKUP(Land7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7!D23-14)*VLOOKUP(Land7!B23&amp;Land7!C23,data!$A$1:$C$4,3,FALSE)+VLOOKUP(E23,data!$J$1:$K$7,2,FALSE)),(VLOOKUP(B23&amp;C23,data!$A$1:$B$4,2,FALSE)*Land7!D23)+(VLOOKUP(Land7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7!D24-14)*VLOOKUP(Land7!B24&amp;Land7!C24,data!$A$1:$C$4,3,FALSE)+VLOOKUP(E24,data!$J$1:$K$7,2,FALSE)),(VLOOKUP(B24&amp;C24,data!$A$1:$B$4,2,FALSE)*Land7!D24)+(VLOOKUP(Land7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7!D25-14)*VLOOKUP(Land7!B25&amp;Land7!C25,data!$A$1:$C$4,3,FALSE)+VLOOKUP(E25,data!$J$1:$K$7,2,FALSE)),(VLOOKUP(B25&amp;C25,data!$A$1:$B$4,2,FALSE)*Land7!D25)+(VLOOKUP(Land7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7!D26-14)*VLOOKUP(Land7!B26&amp;Land7!C26,data!$A$1:$C$4,3,FALSE)+VLOOKUP(E26,data!$J$1:$K$7,2,FALSE)),(VLOOKUP(B26&amp;C26,data!$A$1:$B$4,2,FALSE)*Land7!D26)+(VLOOKUP(Land7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7!D27-14)*VLOOKUP(Land7!B27&amp;Land7!C27,data!$A$1:$C$4,3,FALSE)+VLOOKUP(E27,data!$J$1:$K$7,2,FALSE)),(VLOOKUP(B27&amp;C27,data!$A$1:$B$4,2,FALSE)*Land7!D27)+(VLOOKUP(Land7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7!D28-14)*VLOOKUP(Land7!B28&amp;Land7!C28,data!$A$1:$C$4,3,FALSE)+VLOOKUP(E28,data!$J$1:$K$7,2,FALSE)),(VLOOKUP(B28&amp;C28,data!$A$1:$B$4,2,FALSE)*Land7!D28)+(VLOOKUP(Land7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7!D29-14)*VLOOKUP(Land7!B29&amp;Land7!C29,data!$A$1:$C$4,3,FALSE)+VLOOKUP(E29,data!$J$1:$K$7,2,FALSE)),(VLOOKUP(B29&amp;C29,data!$A$1:$B$4,2,FALSE)*Land7!D29)+(VLOOKUP(Land7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7!D30-14)*VLOOKUP(Land7!B30&amp;Land7!C30,data!$A$1:$C$4,3,FALSE)+VLOOKUP(E30,data!$J$1:$K$7,2,FALSE)),(VLOOKUP(B30&amp;C30,data!$A$1:$B$4,2,FALSE)*Land7!D30)+(VLOOKUP(Land7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7!D31-14)*VLOOKUP(Land7!B31&amp;Land7!C31,data!$A$1:$C$4,3,FALSE)+VLOOKUP(E31,data!$J$1:$K$7,2,FALSE)),(VLOOKUP(B31&amp;C31,data!$A$1:$B$4,2,FALSE)*Land7!D31)+(VLOOKUP(Land7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7!D32-14)*VLOOKUP(Land7!B32&amp;Land7!C32,data!$A$1:$C$4,3,FALSE)+VLOOKUP(E32,data!$J$1:$K$7,2,FALSE)),(VLOOKUP(B32&amp;C32,data!$A$1:$B$4,2,FALSE)*Land7!D32)+(VLOOKUP(Land7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7!D33-14)*VLOOKUP(Land7!B33&amp;Land7!C33,data!$A$1:$C$4,3,FALSE)+VLOOKUP(E33,data!$J$1:$K$7,2,FALSE)),(VLOOKUP(B33&amp;C33,data!$A$1:$B$4,2,FALSE)*Land7!D33)+(VLOOKUP(Land7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7!D34-14)*VLOOKUP(Land7!B34&amp;Land7!C34,data!$A$1:$C$4,3,FALSE)+VLOOKUP(E34,data!$J$1:$K$7,2,FALSE)),(VLOOKUP(B34&amp;C34,data!$A$1:$B$4,2,FALSE)*Land7!D34)+(VLOOKUP(Land7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7!D35-14)*VLOOKUP(Land7!B35&amp;Land7!C35,data!$A$1:$C$4,3,FALSE)+VLOOKUP(E35,data!$J$1:$K$7,2,FALSE)),(VLOOKUP(B35&amp;C35,data!$A$1:$B$4,2,FALSE)*Land7!D35)+(VLOOKUP(Land7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7!D36-14)*VLOOKUP(Land7!B36&amp;Land7!C36,data!$A$1:$C$4,3,FALSE)+VLOOKUP(E36,data!$J$1:$K$7,2,FALSE)),(VLOOKUP(B36&amp;C36,data!$A$1:$B$4,2,FALSE)*Land7!D36)+(VLOOKUP(Land7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7!D37-14)*VLOOKUP(Land7!B37&amp;Land7!C37,data!$A$1:$C$4,3,FALSE)+VLOOKUP(E37,data!$J$1:$K$7,2,FALSE)),(VLOOKUP(B37&amp;C37,data!$A$1:$B$4,2,FALSE)*Land7!D37)+(VLOOKUP(Land7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7!D38-14)*VLOOKUP(Land7!B38&amp;Land7!C38,data!$A$1:$C$4,3,FALSE)+VLOOKUP(E38,data!$J$1:$K$7,2,FALSE)),(VLOOKUP(B38&amp;C38,data!$A$1:$B$4,2,FALSE)*Land7!D38)+(VLOOKUP(Land7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7!D39-14)*VLOOKUP(Land7!B39&amp;Land7!C39,data!$A$1:$C$4,3,FALSE)+VLOOKUP(E39,data!$J$1:$K$7,2,FALSE)),(VLOOKUP(B39&amp;C39,data!$A$1:$B$4,2,FALSE)*Land7!D39)+(VLOOKUP(Land7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7!D40-14)*VLOOKUP(Land7!B40&amp;Land7!C40,data!$A$1:$C$4,3,FALSE)+VLOOKUP(E40,data!$J$1:$K$7,2,FALSE)),(VLOOKUP(B40&amp;C40,data!$A$1:$B$4,2,FALSE)*Land7!D40)+(VLOOKUP(Land7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7!D41-14)*VLOOKUP(Land7!B41&amp;Land7!C41,data!$A$1:$C$4,3,FALSE)+VLOOKUP(E41,data!$J$1:$K$7,2,FALSE)),(VLOOKUP(B41&amp;C41,data!$A$1:$B$4,2,FALSE)*Land7!D41)+(VLOOKUP(Land7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B10:D10" xr:uid="{F3E311DB-A1E3-4C96-A107-5C8673562E45}">
      <formula1>Landen</formula1>
    </dataValidation>
    <dataValidation type="list" allowBlank="1" showInputMessage="1" showErrorMessage="1" sqref="B48:B50 B54:B56 B60:B62 B66:B68 B12:B44" xr:uid="{B0C6000E-0D59-4E6F-A687-99CDCCE4804E}">
      <formula1>Type</formula1>
    </dataValidation>
    <dataValidation type="list" allowBlank="1" showInputMessage="1" showErrorMessage="1" sqref="C48:C50 C54:C56 C60:C62 C66:C68 C12:C44" xr:uid="{EA0D3D3F-9402-40FD-95FA-CA1424D8CAD7}">
      <formula1>richting</formula1>
    </dataValidation>
    <dataValidation type="list" allowBlank="1" showInputMessage="1" showErrorMessage="1" sqref="E48:E50 E54:E56 E60:E62 E66:E68 E12:E44" xr:uid="{20FB78E1-67E5-40E7-8670-1DC2A8D605D9}">
      <formula1>Band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2268-1D26-4E7E-BFEA-6EAFAE9041F3}">
  <dimension ref="A1:AC70"/>
  <sheetViews>
    <sheetView workbookViewId="0">
      <selection sqref="A1:AC9"/>
    </sheetView>
  </sheetViews>
  <sheetFormatPr defaultRowHeight="15" x14ac:dyDescent="0.25"/>
  <cols>
    <col min="2" max="2" width="14.7109375" bestFit="1" customWidth="1"/>
    <col min="3" max="3" width="7.85546875" bestFit="1" customWidth="1"/>
    <col min="4" max="4" width="11.140625" bestFit="1" customWidth="1"/>
    <col min="5" max="5" width="13.5703125" bestFit="1" customWidth="1"/>
    <col min="6" max="6" width="6.7109375" bestFit="1" customWidth="1"/>
    <col min="7" max="7" width="11.28515625" bestFit="1" customWidth="1"/>
    <col min="8" max="8" width="9.42578125" bestFit="1" customWidth="1"/>
  </cols>
  <sheetData>
    <row r="1" spans="1:29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1"/>
    </row>
    <row r="3" spans="1:29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1"/>
    </row>
    <row r="4" spans="1:29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1"/>
    </row>
    <row r="8" spans="1:29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29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29" ht="17.25" customHeight="1" thickBot="1" x14ac:dyDescent="0.3">
      <c r="A10" s="22" t="s">
        <v>27</v>
      </c>
      <c r="B10" s="84"/>
      <c r="C10" s="85"/>
      <c r="D10" s="8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1:29" ht="15.75" customHeight="1" thickBot="1" x14ac:dyDescent="0.3">
      <c r="A11" s="1"/>
      <c r="B11" s="27" t="s">
        <v>5</v>
      </c>
      <c r="C11" s="28" t="s">
        <v>6</v>
      </c>
      <c r="D11" s="28" t="s">
        <v>7</v>
      </c>
      <c r="E11" s="28" t="s">
        <v>8</v>
      </c>
      <c r="F11" s="28" t="s">
        <v>17</v>
      </c>
      <c r="G11" s="47" t="s">
        <v>9</v>
      </c>
      <c r="H11" s="25"/>
      <c r="I11" s="23"/>
      <c r="J11" s="23"/>
      <c r="K11" s="23"/>
      <c r="L11" s="23"/>
      <c r="M11" s="23"/>
      <c r="N11" s="23"/>
      <c r="O11" s="23"/>
      <c r="P11" s="23"/>
      <c r="Q11" s="75" t="s">
        <v>19</v>
      </c>
      <c r="R11" s="76"/>
      <c r="S11" s="76"/>
      <c r="T11" s="76"/>
      <c r="U11" s="76"/>
      <c r="V11" s="76"/>
      <c r="W11" s="77"/>
      <c r="X11" s="23"/>
      <c r="Y11" s="23"/>
      <c r="Z11" s="23"/>
      <c r="AA11" s="23"/>
      <c r="AB11" s="23"/>
      <c r="AC11" s="26"/>
    </row>
    <row r="12" spans="1:29" ht="15" customHeight="1" x14ac:dyDescent="0.25">
      <c r="A12" s="2"/>
      <c r="B12" s="5"/>
      <c r="C12" s="6"/>
      <c r="D12" s="6"/>
      <c r="E12" s="6"/>
      <c r="F12" s="6"/>
      <c r="G12" s="49" t="str">
        <f>_xlfn.IFNA(ROUND(IF(D12&gt;=14,((VLOOKUP(B12&amp;C12,data!$A$1:$C$4,2,FALSE)*14)+(Land8!D12-14)*VLOOKUP(Land8!B12&amp;Land8!C12,data!$A$1:$C$4,3,FALSE)+VLOOKUP(E12,data!$J$1:$K$7,2,FALSE)),(VLOOKUP(B12&amp;C12,data!$A$1:$B$4,2,FALSE)*Land8!D12)+(VLOOKUP(Land8!E12,data!$J$1:$K$7,2,FALSE))),0)*F12,"")</f>
        <v/>
      </c>
      <c r="H12" s="23" t="str">
        <f>IF(AND(B12="Student",D12&lt;=89),"Minimale duur voor studenten is 90 dagen",IF(AND(B12="Student",D12&gt;360),"Maximale duur voor studenten is 360 dagen",IF(AND(B12="Staff",D12&lt;=4),"Minimale duur voor staff is 5 dagen",IF(AND(B12="Staff",D12&gt;60),"Maximale duur voor staff is 60 dagen",""))))</f>
        <v/>
      </c>
      <c r="I12" s="23"/>
      <c r="J12" s="23"/>
      <c r="K12" s="23"/>
      <c r="L12" s="23"/>
      <c r="M12" s="23"/>
      <c r="N12" s="23"/>
      <c r="O12" s="23"/>
      <c r="P12" s="23"/>
      <c r="Q12" s="78"/>
      <c r="R12" s="79"/>
      <c r="S12" s="79"/>
      <c r="T12" s="79"/>
      <c r="U12" s="79"/>
      <c r="V12" s="79"/>
      <c r="W12" s="80"/>
      <c r="X12" s="23"/>
      <c r="Y12" s="23"/>
      <c r="Z12" s="23"/>
      <c r="AA12" s="23"/>
      <c r="AB12" s="23"/>
      <c r="AC12" s="26"/>
    </row>
    <row r="13" spans="1:29" ht="15" customHeight="1" x14ac:dyDescent="0.25">
      <c r="A13" s="23"/>
      <c r="B13" s="7"/>
      <c r="C13" s="4"/>
      <c r="D13" s="4"/>
      <c r="E13" s="4"/>
      <c r="F13" s="4"/>
      <c r="G13" s="49" t="str">
        <f>_xlfn.IFNA(ROUND(IF(D13&gt;=14,((VLOOKUP(B13&amp;C13,data!$A$1:$C$4,2,FALSE)*14)+(Land8!D13-14)*VLOOKUP(Land8!B13&amp;Land8!C13,data!$A$1:$C$4,3,FALSE)+VLOOKUP(E13,data!$J$1:$K$7,2,FALSE)),(VLOOKUP(B13&amp;C13,data!$A$1:$B$4,2,FALSE)*Land8!D13)+(VLOOKUP(Land8!E13,data!$J$1:$K$7,2,FALSE))),0)*F13,"")</f>
        <v/>
      </c>
      <c r="H13" s="23" t="str">
        <f t="shared" ref="H13:H41" si="0">IF(AND(B13="Student",D13&lt;=89),"Minimale duur voor studenten is 90 dagen",IF(AND(B13="Student",D13&gt;360),"Maximale duur voor studenten is 360 dagen",IF(AND(B13="Staff",D13&lt;=4),"Minimale duur voor staff is 5 dagen",IF(AND(B13="Staff",D13&gt;60),"Maximale duur voor staff is 60 dagen",""))))</f>
        <v/>
      </c>
      <c r="I13" s="23"/>
      <c r="J13" s="23"/>
      <c r="K13" s="23"/>
      <c r="L13" s="23"/>
      <c r="M13" s="23"/>
      <c r="N13" s="23"/>
      <c r="O13" s="23"/>
      <c r="P13" s="23"/>
      <c r="Q13" s="78"/>
      <c r="R13" s="79"/>
      <c r="S13" s="79"/>
      <c r="T13" s="79"/>
      <c r="U13" s="79"/>
      <c r="V13" s="79"/>
      <c r="W13" s="80"/>
      <c r="X13" s="23"/>
      <c r="Y13" s="23"/>
      <c r="Z13" s="23"/>
      <c r="AA13" s="23"/>
      <c r="AB13" s="23"/>
      <c r="AC13" s="26"/>
    </row>
    <row r="14" spans="1:29" ht="15" customHeight="1" x14ac:dyDescent="0.25">
      <c r="A14" s="23"/>
      <c r="B14" s="7"/>
      <c r="C14" s="4"/>
      <c r="D14" s="4"/>
      <c r="E14" s="4"/>
      <c r="F14" s="4"/>
      <c r="G14" s="49" t="str">
        <f>_xlfn.IFNA(ROUND(IF(D14&gt;=14,((VLOOKUP(B14&amp;C14,data!$A$1:$C$4,2,FALSE)*14)+(Land8!D14-14)*VLOOKUP(Land8!B14&amp;Land8!C14,data!$A$1:$C$4,3,FALSE)+VLOOKUP(E14,data!$J$1:$K$7,2,FALSE)),(VLOOKUP(B14&amp;C14,data!$A$1:$B$4,2,FALSE)*Land8!D14)+(VLOOKUP(Land8!E14,data!$J$1:$K$7,2,FALSE))),0)*F14,"")</f>
        <v/>
      </c>
      <c r="H14" s="23" t="str">
        <f t="shared" si="0"/>
        <v/>
      </c>
      <c r="I14" s="23"/>
      <c r="J14" s="23"/>
      <c r="K14" s="23"/>
      <c r="L14" s="23"/>
      <c r="M14" s="23"/>
      <c r="N14" s="23"/>
      <c r="O14" s="23"/>
      <c r="P14" s="23"/>
      <c r="Q14" s="78"/>
      <c r="R14" s="79"/>
      <c r="S14" s="79"/>
      <c r="T14" s="79"/>
      <c r="U14" s="79"/>
      <c r="V14" s="79"/>
      <c r="W14" s="80"/>
      <c r="X14" s="23"/>
      <c r="Y14" s="23"/>
      <c r="Z14" s="23"/>
      <c r="AA14" s="23"/>
      <c r="AB14" s="23"/>
      <c r="AC14" s="26"/>
    </row>
    <row r="15" spans="1:29" ht="15.75" customHeight="1" thickBot="1" x14ac:dyDescent="0.3">
      <c r="A15" s="23"/>
      <c r="B15" s="7"/>
      <c r="C15" s="4"/>
      <c r="D15" s="4"/>
      <c r="E15" s="4"/>
      <c r="F15" s="4"/>
      <c r="G15" s="49" t="str">
        <f>_xlfn.IFNA(ROUND(IF(D15&gt;=14,((VLOOKUP(B15&amp;C15,data!$A$1:$C$4,2,FALSE)*14)+(Land8!D15-14)*VLOOKUP(Land8!B15&amp;Land8!C15,data!$A$1:$C$4,3,FALSE)+VLOOKUP(E15,data!$J$1:$K$7,2,FALSE)),(VLOOKUP(B15&amp;C15,data!$A$1:$B$4,2,FALSE)*Land8!D15)+(VLOOKUP(Land8!E15,data!$J$1:$K$7,2,FALSE))),0)*F15,"")</f>
        <v/>
      </c>
      <c r="H15" s="23" t="str">
        <f t="shared" si="0"/>
        <v/>
      </c>
      <c r="I15" s="23"/>
      <c r="J15" s="23"/>
      <c r="K15" s="23"/>
      <c r="L15" s="23"/>
      <c r="M15" s="23"/>
      <c r="N15" s="23"/>
      <c r="O15" s="23"/>
      <c r="P15" s="23"/>
      <c r="Q15" s="81"/>
      <c r="R15" s="82"/>
      <c r="S15" s="82"/>
      <c r="T15" s="82"/>
      <c r="U15" s="82"/>
      <c r="V15" s="82"/>
      <c r="W15" s="83"/>
      <c r="X15" s="23"/>
      <c r="Y15" s="23"/>
      <c r="Z15" s="23"/>
      <c r="AA15" s="23"/>
      <c r="AB15" s="23"/>
      <c r="AC15" s="26"/>
    </row>
    <row r="16" spans="1:29" x14ac:dyDescent="0.25">
      <c r="A16" s="23"/>
      <c r="B16" s="7"/>
      <c r="C16" s="4"/>
      <c r="D16" s="4"/>
      <c r="E16" s="4"/>
      <c r="F16" s="4"/>
      <c r="G16" s="49" t="str">
        <f>_xlfn.IFNA(ROUND(IF(D16&gt;=14,((VLOOKUP(B16&amp;C16,data!$A$1:$C$4,2,FALSE)*14)+(Land8!D16-14)*VLOOKUP(Land8!B16&amp;Land8!C16,data!$A$1:$C$4,3,FALSE)+VLOOKUP(E16,data!$J$1:$K$7,2,FALSE)),(VLOOKUP(B16&amp;C16,data!$A$1:$B$4,2,FALSE)*Land8!D16)+(VLOOKUP(Land8!E16,data!$J$1:$K$7,2,FALSE))),0)*F16,"")</f>
        <v/>
      </c>
      <c r="H16" s="23" t="str">
        <f t="shared" si="0"/>
        <v/>
      </c>
      <c r="I16" s="23"/>
      <c r="J16" s="23"/>
      <c r="K16" s="23"/>
      <c r="L16" s="23"/>
      <c r="M16" s="23"/>
      <c r="N16" s="23"/>
      <c r="O16" s="23"/>
      <c r="P16" s="23"/>
      <c r="Q16" s="12"/>
      <c r="R16" s="10"/>
      <c r="S16" s="10"/>
      <c r="T16" s="10"/>
      <c r="U16" s="10"/>
      <c r="V16" s="10"/>
      <c r="W16" s="13"/>
      <c r="X16" s="23"/>
      <c r="Y16" s="23"/>
      <c r="Z16" s="23"/>
      <c r="AA16" s="23"/>
      <c r="AB16" s="23"/>
      <c r="AC16" s="23"/>
    </row>
    <row r="17" spans="1:29" x14ac:dyDescent="0.25">
      <c r="A17" s="23"/>
      <c r="B17" s="7"/>
      <c r="C17" s="4"/>
      <c r="D17" s="4"/>
      <c r="E17" s="4"/>
      <c r="F17" s="4"/>
      <c r="G17" s="49" t="str">
        <f>_xlfn.IFNA(ROUND(IF(D17&gt;=14,((VLOOKUP(B17&amp;C17,data!$A$1:$C$4,2,FALSE)*14)+(Land8!D17-14)*VLOOKUP(Land8!B17&amp;Land8!C17,data!$A$1:$C$4,3,FALSE)+VLOOKUP(E17,data!$J$1:$K$7,2,FALSE)),(VLOOKUP(B17&amp;C17,data!$A$1:$B$4,2,FALSE)*Land8!D17)+(VLOOKUP(Land8!E17,data!$J$1:$K$7,2,FALSE))),0)*F17,"")</f>
        <v/>
      </c>
      <c r="H17" s="23" t="str">
        <f t="shared" si="0"/>
        <v/>
      </c>
      <c r="I17" s="23"/>
      <c r="J17" s="23"/>
      <c r="K17" s="23"/>
      <c r="L17" s="23"/>
      <c r="M17" s="23"/>
      <c r="N17" s="23"/>
      <c r="O17" s="23"/>
      <c r="P17" s="23"/>
      <c r="Q17" s="14" t="s">
        <v>20</v>
      </c>
      <c r="R17" s="11" t="s">
        <v>21</v>
      </c>
      <c r="S17" s="11"/>
      <c r="T17" s="11"/>
      <c r="U17" s="11"/>
      <c r="V17" s="11"/>
      <c r="W17" s="15"/>
      <c r="X17" s="25"/>
      <c r="Y17" s="25"/>
      <c r="Z17" s="25"/>
      <c r="AA17" s="25"/>
      <c r="AB17" s="25"/>
      <c r="AC17" s="25"/>
    </row>
    <row r="18" spans="1:29" x14ac:dyDescent="0.25">
      <c r="A18" s="23"/>
      <c r="B18" s="7"/>
      <c r="C18" s="4"/>
      <c r="D18" s="4"/>
      <c r="E18" s="4"/>
      <c r="F18" s="4"/>
      <c r="G18" s="49" t="str">
        <f>_xlfn.IFNA(ROUND(IF(D18&gt;=14,((VLOOKUP(B18&amp;C18,data!$A$1:$C$4,2,FALSE)*14)+(Land8!D18-14)*VLOOKUP(Land8!B18&amp;Land8!C18,data!$A$1:$C$4,3,FALSE)+VLOOKUP(E18,data!$J$1:$K$7,2,FALSE)),(VLOOKUP(B18&amp;C18,data!$A$1:$B$4,2,FALSE)*Land8!D18)+(VLOOKUP(Land8!E18,data!$J$1:$K$7,2,FALSE))),0)*F18,"")</f>
        <v/>
      </c>
      <c r="H18" s="23" t="str">
        <f t="shared" si="0"/>
        <v/>
      </c>
      <c r="I18" s="23"/>
      <c r="J18" s="23"/>
      <c r="K18" s="23"/>
      <c r="L18" s="23"/>
      <c r="M18" s="23"/>
      <c r="N18" s="23"/>
      <c r="O18" s="23"/>
      <c r="P18" s="23"/>
      <c r="Q18" s="14"/>
      <c r="R18" s="11" t="s">
        <v>197</v>
      </c>
      <c r="S18" s="11"/>
      <c r="T18" s="11"/>
      <c r="U18" s="11"/>
      <c r="V18" s="11"/>
      <c r="W18" s="15"/>
      <c r="X18" s="25"/>
      <c r="Y18" s="25"/>
      <c r="Z18" s="25"/>
      <c r="AA18" s="25"/>
      <c r="AB18" s="25"/>
      <c r="AC18" s="25"/>
    </row>
    <row r="19" spans="1:29" ht="15.75" thickBot="1" x14ac:dyDescent="0.3">
      <c r="A19" s="23"/>
      <c r="B19" s="7"/>
      <c r="C19" s="4"/>
      <c r="D19" s="4"/>
      <c r="E19" s="4"/>
      <c r="F19" s="4"/>
      <c r="G19" s="49" t="str">
        <f>_xlfn.IFNA(ROUND(IF(D19&gt;=14,((VLOOKUP(B19&amp;C19,data!$A$1:$C$4,2,FALSE)*14)+(Land8!D19-14)*VLOOKUP(Land8!B19&amp;Land8!C19,data!$A$1:$C$4,3,FALSE)+VLOOKUP(E19,data!$J$1:$K$7,2,FALSE)),(VLOOKUP(B19&amp;C19,data!$A$1:$B$4,2,FALSE)*Land8!D19)+(VLOOKUP(Land8!E19,data!$J$1:$K$7,2,FALSE))),0)*F19,"")</f>
        <v/>
      </c>
      <c r="H19" s="23" t="str">
        <f t="shared" si="0"/>
        <v/>
      </c>
      <c r="I19" s="23"/>
      <c r="J19" s="23"/>
      <c r="K19" s="23"/>
      <c r="L19" s="23"/>
      <c r="M19" s="23"/>
      <c r="N19" s="23"/>
      <c r="O19" s="23"/>
      <c r="P19" s="23"/>
      <c r="Q19" s="14"/>
      <c r="R19" s="11" t="s">
        <v>205</v>
      </c>
      <c r="S19" s="11"/>
      <c r="T19" s="11"/>
      <c r="U19" s="11"/>
      <c r="V19" s="11"/>
      <c r="W19" s="15"/>
      <c r="X19" s="25"/>
      <c r="Y19" s="25"/>
      <c r="Z19" s="25"/>
      <c r="AA19" s="25"/>
      <c r="AB19" s="25"/>
      <c r="AC19" s="25"/>
    </row>
    <row r="20" spans="1:29" ht="15.75" thickBot="1" x14ac:dyDescent="0.3">
      <c r="A20" s="23"/>
      <c r="B20" s="7"/>
      <c r="C20" s="4"/>
      <c r="D20" s="4"/>
      <c r="E20" s="4"/>
      <c r="F20" s="4"/>
      <c r="G20" s="49" t="str">
        <f>_xlfn.IFNA(ROUND(IF(D20&gt;=14,((VLOOKUP(B20&amp;C20,data!$A$1:$C$4,2,FALSE)*14)+(Land8!D20-14)*VLOOKUP(Land8!B20&amp;Land8!C20,data!$A$1:$C$4,3,FALSE)+VLOOKUP(E20,data!$J$1:$K$7,2,FALSE)),(VLOOKUP(B20&amp;C20,data!$A$1:$B$4,2,FALSE)*Land8!D20)+(VLOOKUP(Land8!E20,data!$J$1:$K$7,2,FALSE))),0)*F20,"")</f>
        <v/>
      </c>
      <c r="H20" s="23" t="str">
        <f t="shared" si="0"/>
        <v/>
      </c>
      <c r="I20" s="23"/>
      <c r="J20" s="23"/>
      <c r="K20" s="39" t="s">
        <v>191</v>
      </c>
      <c r="L20" s="40"/>
      <c r="M20" s="45"/>
      <c r="N20" s="23"/>
      <c r="O20" s="23"/>
      <c r="P20" s="23"/>
      <c r="Q20" s="14"/>
      <c r="R20" s="11" t="s">
        <v>22</v>
      </c>
      <c r="S20" s="11"/>
      <c r="T20" s="11"/>
      <c r="U20" s="11"/>
      <c r="V20" s="11"/>
      <c r="W20" s="15"/>
      <c r="X20" s="25"/>
      <c r="Y20" s="25"/>
      <c r="Z20" s="25"/>
      <c r="AA20" s="25"/>
      <c r="AB20" s="25"/>
      <c r="AC20" s="25"/>
    </row>
    <row r="21" spans="1:29" ht="15.75" thickBot="1" x14ac:dyDescent="0.3">
      <c r="A21" s="23"/>
      <c r="B21" s="7"/>
      <c r="C21" s="4"/>
      <c r="D21" s="4"/>
      <c r="E21" s="4"/>
      <c r="F21" s="4"/>
      <c r="G21" s="49" t="str">
        <f>_xlfn.IFNA(ROUND(IF(D21&gt;=14,((VLOOKUP(B21&amp;C21,data!$A$1:$C$4,2,FALSE)*14)+(Land8!D21-14)*VLOOKUP(Land8!B21&amp;Land8!C21,data!$A$1:$C$4,3,FALSE)+VLOOKUP(E21,data!$J$1:$K$7,2,FALSE)),(VLOOKUP(B21&amp;C21,data!$A$1:$B$4,2,FALSE)*Land8!D21)+(VLOOKUP(Land8!E21,data!$J$1:$K$7,2,FALSE))),0)*F21,"")</f>
        <v/>
      </c>
      <c r="H21" s="23" t="str">
        <f t="shared" si="0"/>
        <v/>
      </c>
      <c r="I21" s="23"/>
      <c r="J21" s="23"/>
      <c r="K21" s="41" t="s">
        <v>192</v>
      </c>
      <c r="L21" s="23"/>
      <c r="M21" s="44">
        <f>G42</f>
        <v>0</v>
      </c>
      <c r="N21" s="23"/>
      <c r="O21" s="23"/>
      <c r="P21" s="23"/>
      <c r="Q21" s="14"/>
      <c r="R21" s="11" t="s">
        <v>198</v>
      </c>
      <c r="S21" s="11"/>
      <c r="T21" s="11"/>
      <c r="U21" s="11"/>
      <c r="V21" s="11"/>
      <c r="W21" s="15"/>
      <c r="X21" s="25"/>
      <c r="Y21" s="25"/>
      <c r="Z21" s="25"/>
      <c r="AA21" s="25"/>
      <c r="AB21" s="25"/>
      <c r="AC21" s="25"/>
    </row>
    <row r="22" spans="1:29" ht="15.75" thickBot="1" x14ac:dyDescent="0.3">
      <c r="A22" s="23"/>
      <c r="B22" s="7"/>
      <c r="C22" s="4"/>
      <c r="D22" s="4"/>
      <c r="E22" s="4"/>
      <c r="F22" s="4"/>
      <c r="G22" s="49" t="str">
        <f>_xlfn.IFNA(ROUND(IF(D22&gt;=14,((VLOOKUP(B22&amp;C22,data!$A$1:$C$4,2,FALSE)*14)+(Land8!D22-14)*VLOOKUP(Land8!B22&amp;Land8!C22,data!$A$1:$C$4,3,FALSE)+VLOOKUP(E22,data!$J$1:$K$7,2,FALSE)),(VLOOKUP(B22&amp;C22,data!$A$1:$B$4,2,FALSE)*Land8!D22)+(VLOOKUP(Land8!E22,data!$J$1:$K$7,2,FALSE))),0)*F22,"")</f>
        <v/>
      </c>
      <c r="H22" s="23" t="str">
        <f t="shared" si="0"/>
        <v/>
      </c>
      <c r="I22" s="23"/>
      <c r="J22" s="23"/>
      <c r="K22" s="42" t="s">
        <v>193</v>
      </c>
      <c r="L22" s="43"/>
      <c r="M22" s="44">
        <f>M20-M21</f>
        <v>0</v>
      </c>
      <c r="N22" s="23"/>
      <c r="O22" s="23"/>
      <c r="P22" s="23"/>
      <c r="Q22" s="14"/>
      <c r="R22" s="50" t="s">
        <v>199</v>
      </c>
      <c r="S22" s="50"/>
      <c r="T22" s="50"/>
      <c r="U22" s="50"/>
      <c r="V22" s="50"/>
      <c r="W22" s="50"/>
      <c r="X22" s="25"/>
      <c r="Y22" s="25"/>
      <c r="Z22" s="25"/>
      <c r="AA22" s="25"/>
      <c r="AB22" s="25"/>
      <c r="AC22" s="25"/>
    </row>
    <row r="23" spans="1:29" x14ac:dyDescent="0.25">
      <c r="A23" s="23"/>
      <c r="B23" s="7"/>
      <c r="C23" s="4"/>
      <c r="D23" s="4"/>
      <c r="E23" s="4"/>
      <c r="F23" s="4"/>
      <c r="G23" s="49" t="str">
        <f>_xlfn.IFNA(ROUND(IF(D23&gt;=14,((VLOOKUP(B23&amp;C23,data!$A$1:$C$4,2,FALSE)*14)+(Land8!D23-14)*VLOOKUP(Land8!B23&amp;Land8!C23,data!$A$1:$C$4,3,FALSE)+VLOOKUP(E23,data!$J$1:$K$7,2,FALSE)),(VLOOKUP(B23&amp;C23,data!$A$1:$B$4,2,FALSE)*Land8!D23)+(VLOOKUP(Land8!E23,data!$J$1:$K$7,2,FALSE))),0)*F23,"")</f>
        <v/>
      </c>
      <c r="H23" s="23" t="str">
        <f t="shared" si="0"/>
        <v/>
      </c>
      <c r="I23" s="23"/>
      <c r="J23" s="23"/>
      <c r="K23" s="23"/>
      <c r="L23" s="23"/>
      <c r="M23" s="23"/>
      <c r="N23" s="23"/>
      <c r="O23" s="23"/>
      <c r="P23" s="23"/>
      <c r="Q23" s="14"/>
      <c r="R23" s="11" t="s">
        <v>195</v>
      </c>
      <c r="S23" s="11"/>
      <c r="T23" s="11"/>
      <c r="U23" s="11"/>
      <c r="V23" s="11"/>
      <c r="W23" s="15"/>
      <c r="X23" s="25"/>
      <c r="Y23" s="25"/>
      <c r="Z23" s="25"/>
      <c r="AA23" s="25"/>
      <c r="AB23" s="25"/>
      <c r="AC23" s="25"/>
    </row>
    <row r="24" spans="1:29" x14ac:dyDescent="0.25">
      <c r="A24" s="23"/>
      <c r="B24" s="7"/>
      <c r="C24" s="4"/>
      <c r="D24" s="4"/>
      <c r="E24" s="4"/>
      <c r="F24" s="4"/>
      <c r="G24" s="49" t="str">
        <f>_xlfn.IFNA(ROUND(IF(D24&gt;=14,((VLOOKUP(B24&amp;C24,data!$A$1:$C$4,2,FALSE)*14)+(Land8!D24-14)*VLOOKUP(Land8!B24&amp;Land8!C24,data!$A$1:$C$4,3,FALSE)+VLOOKUP(E24,data!$J$1:$K$7,2,FALSE)),(VLOOKUP(B24&amp;C24,data!$A$1:$B$4,2,FALSE)*Land8!D24)+(VLOOKUP(Land8!E24,data!$J$1:$K$7,2,FALSE))),0)*F24,"")</f>
        <v/>
      </c>
      <c r="H24" s="23" t="str">
        <f t="shared" si="0"/>
        <v/>
      </c>
      <c r="I24" s="23"/>
      <c r="J24" s="23"/>
      <c r="K24" s="23"/>
      <c r="L24" s="23"/>
      <c r="M24" s="23"/>
      <c r="N24" s="23"/>
      <c r="O24" s="23"/>
      <c r="P24" s="23"/>
      <c r="Q24" s="14"/>
      <c r="R24" s="11" t="s">
        <v>196</v>
      </c>
      <c r="S24" s="11"/>
      <c r="T24" s="11"/>
      <c r="U24" s="11"/>
      <c r="V24" s="11"/>
      <c r="W24" s="15"/>
      <c r="X24" s="25"/>
      <c r="Y24" s="25"/>
      <c r="Z24" s="25"/>
      <c r="AA24" s="25"/>
      <c r="AB24" s="25"/>
      <c r="AC24" s="25"/>
    </row>
    <row r="25" spans="1:29" x14ac:dyDescent="0.25">
      <c r="A25" s="23"/>
      <c r="B25" s="7"/>
      <c r="C25" s="4"/>
      <c r="D25" s="4"/>
      <c r="E25" s="4"/>
      <c r="F25" s="4"/>
      <c r="G25" s="49" t="str">
        <f>_xlfn.IFNA(ROUND(IF(D25&gt;=14,((VLOOKUP(B25&amp;C25,data!$A$1:$C$4,2,FALSE)*14)+(Land8!D25-14)*VLOOKUP(Land8!B25&amp;Land8!C25,data!$A$1:$C$4,3,FALSE)+VLOOKUP(E25,data!$J$1:$K$7,2,FALSE)),(VLOOKUP(B25&amp;C25,data!$A$1:$B$4,2,FALSE)*Land8!D25)+(VLOOKUP(Land8!E25,data!$J$1:$K$7,2,FALSE))),0)*F25,"")</f>
        <v/>
      </c>
      <c r="H25" s="23" t="str">
        <f t="shared" si="0"/>
        <v/>
      </c>
      <c r="I25" s="23"/>
      <c r="J25" s="23"/>
      <c r="K25" s="23"/>
      <c r="L25" s="23"/>
      <c r="M25" s="23"/>
      <c r="N25" s="23"/>
      <c r="O25" s="23"/>
      <c r="P25" s="23"/>
      <c r="Q25" s="14"/>
      <c r="R25" s="11"/>
      <c r="S25" s="11"/>
      <c r="T25" s="11"/>
      <c r="U25" s="11"/>
      <c r="V25" s="11"/>
      <c r="W25" s="15"/>
      <c r="X25" s="25"/>
      <c r="Y25" s="25"/>
      <c r="Z25" s="25"/>
      <c r="AA25" s="25"/>
      <c r="AB25" s="25"/>
      <c r="AC25" s="25"/>
    </row>
    <row r="26" spans="1:29" x14ac:dyDescent="0.25">
      <c r="A26" s="23"/>
      <c r="B26" s="7"/>
      <c r="C26" s="4"/>
      <c r="D26" s="4"/>
      <c r="E26" s="4"/>
      <c r="F26" s="4"/>
      <c r="G26" s="49" t="str">
        <f>_xlfn.IFNA(ROUND(IF(D26&gt;=14,((VLOOKUP(B26&amp;C26,data!$A$1:$C$4,2,FALSE)*14)+(Land8!D26-14)*VLOOKUP(Land8!B26&amp;Land8!C26,data!$A$1:$C$4,3,FALSE)+VLOOKUP(E26,data!$J$1:$K$7,2,FALSE)),(VLOOKUP(B26&amp;C26,data!$A$1:$B$4,2,FALSE)*Land8!D26)+(VLOOKUP(Land8!E26,data!$J$1:$K$7,2,FALSE))),0)*F26,"")</f>
        <v/>
      </c>
      <c r="H26" s="23" t="str">
        <f t="shared" si="0"/>
        <v/>
      </c>
      <c r="I26" s="23"/>
      <c r="J26" s="23"/>
      <c r="K26" s="23"/>
      <c r="L26" s="23"/>
      <c r="M26" s="23"/>
      <c r="N26" s="23"/>
      <c r="O26" s="23"/>
      <c r="P26" s="23"/>
      <c r="Q26" s="14"/>
      <c r="R26" s="11" t="s">
        <v>31</v>
      </c>
      <c r="S26" s="11"/>
      <c r="T26" s="11"/>
      <c r="U26" s="11"/>
      <c r="V26" s="11"/>
      <c r="W26" s="15"/>
      <c r="X26" s="25"/>
      <c r="Y26" s="25"/>
      <c r="Z26" s="25"/>
      <c r="AA26" s="25"/>
      <c r="AB26" s="25"/>
      <c r="AC26" s="25"/>
    </row>
    <row r="27" spans="1:29" x14ac:dyDescent="0.25">
      <c r="A27" s="23"/>
      <c r="B27" s="7"/>
      <c r="C27" s="4"/>
      <c r="D27" s="4"/>
      <c r="E27" s="4"/>
      <c r="F27" s="4"/>
      <c r="G27" s="49" t="str">
        <f>_xlfn.IFNA(ROUND(IF(D27&gt;=14,((VLOOKUP(B27&amp;C27,data!$A$1:$C$4,2,FALSE)*14)+(Land8!D27-14)*VLOOKUP(Land8!B27&amp;Land8!C27,data!$A$1:$C$4,3,FALSE)+VLOOKUP(E27,data!$J$1:$K$7,2,FALSE)),(VLOOKUP(B27&amp;C27,data!$A$1:$B$4,2,FALSE)*Land8!D27)+(VLOOKUP(Land8!E27,data!$J$1:$K$7,2,FALSE))),0)*F27,"")</f>
        <v/>
      </c>
      <c r="H27" s="23" t="str">
        <f t="shared" si="0"/>
        <v/>
      </c>
      <c r="I27" s="23"/>
      <c r="J27" s="23"/>
      <c r="K27" s="23"/>
      <c r="L27" s="23"/>
      <c r="M27" s="23"/>
      <c r="N27" s="23"/>
      <c r="O27" s="23"/>
      <c r="P27" s="23"/>
      <c r="Q27" s="14"/>
      <c r="R27" s="11" t="s">
        <v>32</v>
      </c>
      <c r="S27" s="11"/>
      <c r="T27" s="11"/>
      <c r="U27" s="11"/>
      <c r="V27" s="11"/>
      <c r="W27" s="15"/>
      <c r="X27" s="25"/>
      <c r="Y27" s="25"/>
      <c r="Z27" s="25"/>
      <c r="AA27" s="25"/>
      <c r="AB27" s="25"/>
      <c r="AC27" s="25"/>
    </row>
    <row r="28" spans="1:29" x14ac:dyDescent="0.25">
      <c r="A28" s="23"/>
      <c r="B28" s="7"/>
      <c r="C28" s="4"/>
      <c r="D28" s="4"/>
      <c r="E28" s="4"/>
      <c r="F28" s="4"/>
      <c r="G28" s="49" t="str">
        <f>_xlfn.IFNA(ROUND(IF(D28&gt;=14,((VLOOKUP(B28&amp;C28,data!$A$1:$C$4,2,FALSE)*14)+(Land8!D28-14)*VLOOKUP(Land8!B28&amp;Land8!C28,data!$A$1:$C$4,3,FALSE)+VLOOKUP(E28,data!$J$1:$K$7,2,FALSE)),(VLOOKUP(B28&amp;C28,data!$A$1:$B$4,2,FALSE)*Land8!D28)+(VLOOKUP(Land8!E28,data!$J$1:$K$7,2,FALSE))),0)*F28,"")</f>
        <v/>
      </c>
      <c r="H28" s="23" t="str">
        <f t="shared" si="0"/>
        <v/>
      </c>
      <c r="I28" s="23"/>
      <c r="J28" s="23"/>
      <c r="K28" s="23"/>
      <c r="L28" s="23"/>
      <c r="M28" s="23"/>
      <c r="N28" s="23"/>
      <c r="O28" s="23"/>
      <c r="P28" s="23"/>
      <c r="Q28" s="14"/>
      <c r="R28" s="11"/>
      <c r="S28" s="11"/>
      <c r="T28" s="11"/>
      <c r="U28" s="11"/>
      <c r="V28" s="11"/>
      <c r="W28" s="15"/>
      <c r="X28" s="25"/>
      <c r="Y28" s="25"/>
      <c r="Z28" s="25"/>
      <c r="AA28" s="25"/>
      <c r="AB28" s="25"/>
      <c r="AC28" s="25"/>
    </row>
    <row r="29" spans="1:29" x14ac:dyDescent="0.25">
      <c r="A29" s="23"/>
      <c r="B29" s="7"/>
      <c r="C29" s="4"/>
      <c r="D29" s="4"/>
      <c r="E29" s="4"/>
      <c r="F29" s="4"/>
      <c r="G29" s="49" t="str">
        <f>_xlfn.IFNA(ROUND(IF(D29&gt;=14,((VLOOKUP(B29&amp;C29,data!$A$1:$C$4,2,FALSE)*14)+(Land8!D29-14)*VLOOKUP(Land8!B29&amp;Land8!C29,data!$A$1:$C$4,3,FALSE)+VLOOKUP(E29,data!$J$1:$K$7,2,FALSE)),(VLOOKUP(B29&amp;C29,data!$A$1:$B$4,2,FALSE)*Land8!D29)+(VLOOKUP(Land8!E29,data!$J$1:$K$7,2,FALSE))),0)*F29,"")</f>
        <v/>
      </c>
      <c r="H29" s="23" t="str">
        <f t="shared" si="0"/>
        <v/>
      </c>
      <c r="I29" s="23"/>
      <c r="J29" s="23"/>
      <c r="K29" s="23"/>
      <c r="L29" s="23"/>
      <c r="M29" s="23"/>
      <c r="N29" s="23"/>
      <c r="O29" s="23"/>
      <c r="P29" s="23"/>
      <c r="Q29" s="14" t="s">
        <v>27</v>
      </c>
      <c r="R29" s="11" t="s">
        <v>202</v>
      </c>
      <c r="S29" s="11"/>
      <c r="T29" s="11"/>
      <c r="U29" s="11"/>
      <c r="V29" s="11"/>
      <c r="W29" s="15"/>
      <c r="X29" s="25"/>
      <c r="Y29" s="25"/>
      <c r="Z29" s="25"/>
      <c r="AA29" s="25"/>
      <c r="AB29" s="25"/>
      <c r="AC29" s="25"/>
    </row>
    <row r="30" spans="1:29" x14ac:dyDescent="0.25">
      <c r="A30" s="23"/>
      <c r="B30" s="7"/>
      <c r="C30" s="4"/>
      <c r="D30" s="4"/>
      <c r="E30" s="4"/>
      <c r="F30" s="4"/>
      <c r="G30" s="49" t="str">
        <f>_xlfn.IFNA(ROUND(IF(D30&gt;=14,((VLOOKUP(B30&amp;C30,data!$A$1:$C$4,2,FALSE)*14)+(Land8!D30-14)*VLOOKUP(Land8!B30&amp;Land8!C30,data!$A$1:$C$4,3,FALSE)+VLOOKUP(E30,data!$J$1:$K$7,2,FALSE)),(VLOOKUP(B30&amp;C30,data!$A$1:$B$4,2,FALSE)*Land8!D30)+(VLOOKUP(Land8!E30,data!$J$1:$K$7,2,FALSE))),0)*F30,"")</f>
        <v/>
      </c>
      <c r="H30" s="23" t="str">
        <f t="shared" si="0"/>
        <v/>
      </c>
      <c r="I30" s="23"/>
      <c r="J30" s="23"/>
      <c r="K30" s="23"/>
      <c r="L30" s="23"/>
      <c r="M30" s="23"/>
      <c r="N30" s="23"/>
      <c r="O30" s="23"/>
      <c r="P30" s="23"/>
      <c r="Q30" s="14"/>
      <c r="R30" s="11"/>
      <c r="S30" s="11"/>
      <c r="T30" s="11"/>
      <c r="U30" s="11"/>
      <c r="V30" s="11"/>
      <c r="W30" s="15"/>
      <c r="X30" s="25"/>
      <c r="Y30" s="25"/>
      <c r="Z30" s="25"/>
      <c r="AA30" s="25"/>
      <c r="AB30" s="25"/>
      <c r="AC30" s="25"/>
    </row>
    <row r="31" spans="1:29" x14ac:dyDescent="0.25">
      <c r="A31" s="23"/>
      <c r="B31" s="7"/>
      <c r="C31" s="4"/>
      <c r="D31" s="4"/>
      <c r="E31" s="4"/>
      <c r="F31" s="4"/>
      <c r="G31" s="49" t="str">
        <f>_xlfn.IFNA(ROUND(IF(D31&gt;=14,((VLOOKUP(B31&amp;C31,data!$A$1:$C$4,2,FALSE)*14)+(Land8!D31-14)*VLOOKUP(Land8!B31&amp;Land8!C31,data!$A$1:$C$4,3,FALSE)+VLOOKUP(E31,data!$J$1:$K$7,2,FALSE)),(VLOOKUP(B31&amp;C31,data!$A$1:$B$4,2,FALSE)*Land8!D31)+(VLOOKUP(Land8!E31,data!$J$1:$K$7,2,FALSE))),0)*F31,"")</f>
        <v/>
      </c>
      <c r="H31" s="23" t="str">
        <f t="shared" si="0"/>
        <v/>
      </c>
      <c r="I31" s="23"/>
      <c r="J31" s="23"/>
      <c r="K31" s="23"/>
      <c r="L31" s="23"/>
      <c r="M31" s="23"/>
      <c r="N31" s="23"/>
      <c r="O31" s="23"/>
      <c r="P31" s="23"/>
      <c r="Q31" s="14" t="s">
        <v>194</v>
      </c>
      <c r="R31" s="11" t="s">
        <v>203</v>
      </c>
      <c r="S31" s="11"/>
      <c r="T31" s="11"/>
      <c r="U31" s="11"/>
      <c r="V31" s="11"/>
      <c r="W31" s="15"/>
      <c r="X31" s="25"/>
      <c r="Y31" s="25"/>
      <c r="Z31" s="25"/>
      <c r="AA31" s="25"/>
      <c r="AB31" s="25"/>
      <c r="AC31" s="25"/>
    </row>
    <row r="32" spans="1:29" x14ac:dyDescent="0.25">
      <c r="A32" s="23"/>
      <c r="B32" s="7"/>
      <c r="C32" s="4"/>
      <c r="D32" s="4"/>
      <c r="E32" s="4"/>
      <c r="F32" s="4"/>
      <c r="G32" s="49" t="str">
        <f>_xlfn.IFNA(ROUND(IF(D32&gt;=14,((VLOOKUP(B32&amp;C32,data!$A$1:$C$4,2,FALSE)*14)+(Land8!D32-14)*VLOOKUP(Land8!B32&amp;Land8!C32,data!$A$1:$C$4,3,FALSE)+VLOOKUP(E32,data!$J$1:$K$7,2,FALSE)),(VLOOKUP(B32&amp;C32,data!$A$1:$B$4,2,FALSE)*Land8!D32)+(VLOOKUP(Land8!E32,data!$J$1:$K$7,2,FALSE))),0)*F32,"")</f>
        <v/>
      </c>
      <c r="H32" s="23" t="str">
        <f t="shared" si="0"/>
        <v/>
      </c>
      <c r="I32" s="23"/>
      <c r="J32" s="23"/>
      <c r="K32" s="23"/>
      <c r="L32" s="23"/>
      <c r="M32" s="23"/>
      <c r="N32" s="23"/>
      <c r="O32" s="23"/>
      <c r="P32" s="23"/>
      <c r="Q32" s="14"/>
      <c r="R32" s="11" t="s">
        <v>204</v>
      </c>
      <c r="S32" s="11"/>
      <c r="T32" s="11"/>
      <c r="U32" s="11"/>
      <c r="V32" s="11"/>
      <c r="W32" s="15"/>
      <c r="X32" s="25"/>
      <c r="Y32" s="25"/>
      <c r="Z32" s="25"/>
      <c r="AA32" s="25"/>
      <c r="AB32" s="25"/>
      <c r="AC32" s="25"/>
    </row>
    <row r="33" spans="1:29" x14ac:dyDescent="0.25">
      <c r="A33" s="23"/>
      <c r="B33" s="7"/>
      <c r="C33" s="4"/>
      <c r="D33" s="4"/>
      <c r="E33" s="4"/>
      <c r="F33" s="4"/>
      <c r="G33" s="49" t="str">
        <f>_xlfn.IFNA(ROUND(IF(D33&gt;=14,((VLOOKUP(B33&amp;C33,data!$A$1:$C$4,2,FALSE)*14)+(Land8!D33-14)*VLOOKUP(Land8!B33&amp;Land8!C33,data!$A$1:$C$4,3,FALSE)+VLOOKUP(E33,data!$J$1:$K$7,2,FALSE)),(VLOOKUP(B33&amp;C33,data!$A$1:$B$4,2,FALSE)*Land8!D33)+(VLOOKUP(Land8!E33,data!$J$1:$K$7,2,FALSE))),0)*F33,"")</f>
        <v/>
      </c>
      <c r="H33" s="23" t="str">
        <f t="shared" si="0"/>
        <v/>
      </c>
      <c r="I33" s="23"/>
      <c r="J33" s="23"/>
      <c r="K33" s="23"/>
      <c r="L33" s="23"/>
      <c r="M33" s="23"/>
      <c r="N33" s="23"/>
      <c r="O33" s="23"/>
      <c r="P33" s="23"/>
      <c r="Q33" s="14"/>
      <c r="R33" s="11"/>
      <c r="S33" s="11"/>
      <c r="T33" s="11"/>
      <c r="U33" s="11"/>
      <c r="V33" s="11"/>
      <c r="W33" s="15"/>
      <c r="X33" s="25"/>
      <c r="Y33" s="25"/>
      <c r="Z33" s="25"/>
      <c r="AA33" s="25"/>
      <c r="AB33" s="25"/>
      <c r="AC33" s="25"/>
    </row>
    <row r="34" spans="1:29" x14ac:dyDescent="0.25">
      <c r="A34" s="23"/>
      <c r="B34" s="7"/>
      <c r="C34" s="4"/>
      <c r="D34" s="4"/>
      <c r="E34" s="4"/>
      <c r="F34" s="4"/>
      <c r="G34" s="49" t="str">
        <f>_xlfn.IFNA(ROUND(IF(D34&gt;=14,((VLOOKUP(B34&amp;C34,data!$A$1:$C$4,2,FALSE)*14)+(Land8!D34-14)*VLOOKUP(Land8!B34&amp;Land8!C34,data!$A$1:$C$4,3,FALSE)+VLOOKUP(E34,data!$J$1:$K$7,2,FALSE)),(VLOOKUP(B34&amp;C34,data!$A$1:$B$4,2,FALSE)*Land8!D34)+(VLOOKUP(Land8!E34,data!$J$1:$K$7,2,FALSE))),0)*F34,"")</f>
        <v/>
      </c>
      <c r="H34" s="23" t="str">
        <f t="shared" si="0"/>
        <v/>
      </c>
      <c r="I34" s="23"/>
      <c r="J34" s="23"/>
      <c r="K34" s="23"/>
      <c r="L34" s="23"/>
      <c r="M34" s="23"/>
      <c r="N34" s="23"/>
      <c r="O34" s="23"/>
      <c r="P34" s="23"/>
      <c r="Q34" s="14"/>
      <c r="R34" s="11"/>
      <c r="S34" s="11"/>
      <c r="T34" s="11"/>
      <c r="U34" s="11"/>
      <c r="V34" s="11"/>
      <c r="W34" s="15"/>
      <c r="X34" s="25"/>
      <c r="Y34" s="25"/>
      <c r="Z34" s="25"/>
      <c r="AA34" s="25"/>
      <c r="AB34" s="25"/>
      <c r="AC34" s="25"/>
    </row>
    <row r="35" spans="1:29" x14ac:dyDescent="0.25">
      <c r="A35" s="23"/>
      <c r="B35" s="7"/>
      <c r="C35" s="4"/>
      <c r="D35" s="4"/>
      <c r="E35" s="4"/>
      <c r="F35" s="4"/>
      <c r="G35" s="49" t="str">
        <f>_xlfn.IFNA(ROUND(IF(D35&gt;=14,((VLOOKUP(B35&amp;C35,data!$A$1:$C$4,2,FALSE)*14)+(Land8!D35-14)*VLOOKUP(Land8!B35&amp;Land8!C35,data!$A$1:$C$4,3,FALSE)+VLOOKUP(E35,data!$J$1:$K$7,2,FALSE)),(VLOOKUP(B35&amp;C35,data!$A$1:$B$4,2,FALSE)*Land8!D35)+(VLOOKUP(Land8!E35,data!$J$1:$K$7,2,FALSE))),0)*F35,"")</f>
        <v/>
      </c>
      <c r="H35" s="23" t="str">
        <f t="shared" si="0"/>
        <v/>
      </c>
      <c r="I35" s="23"/>
      <c r="J35" s="23"/>
      <c r="K35" s="23"/>
      <c r="L35" s="23"/>
      <c r="M35" s="23"/>
      <c r="N35" s="23"/>
      <c r="O35" s="23"/>
      <c r="P35" s="23"/>
      <c r="Q35" s="14"/>
      <c r="R35" s="11"/>
      <c r="S35" s="11"/>
      <c r="T35" s="11"/>
      <c r="U35" s="11"/>
      <c r="V35" s="11"/>
      <c r="W35" s="15"/>
      <c r="X35" s="25"/>
      <c r="Y35" s="25"/>
      <c r="Z35" s="25"/>
      <c r="AA35" s="25"/>
      <c r="AB35" s="25"/>
      <c r="AC35" s="25"/>
    </row>
    <row r="36" spans="1:29" x14ac:dyDescent="0.25">
      <c r="A36" s="23"/>
      <c r="B36" s="7"/>
      <c r="C36" s="4"/>
      <c r="D36" s="4"/>
      <c r="E36" s="4"/>
      <c r="F36" s="4"/>
      <c r="G36" s="49" t="str">
        <f>_xlfn.IFNA(ROUND(IF(D36&gt;=14,((VLOOKUP(B36&amp;C36,data!$A$1:$C$4,2,FALSE)*14)+(Land8!D36-14)*VLOOKUP(Land8!B36&amp;Land8!C36,data!$A$1:$C$4,3,FALSE)+VLOOKUP(E36,data!$J$1:$K$7,2,FALSE)),(VLOOKUP(B36&amp;C36,data!$A$1:$B$4,2,FALSE)*Land8!D36)+(VLOOKUP(Land8!E36,data!$J$1:$K$7,2,FALSE))),0)*F36,"")</f>
        <v/>
      </c>
      <c r="H36" s="23" t="str">
        <f t="shared" si="0"/>
        <v/>
      </c>
      <c r="I36" s="23"/>
      <c r="J36" s="23"/>
      <c r="K36" s="23"/>
      <c r="L36" s="23"/>
      <c r="M36" s="23"/>
      <c r="N36" s="23"/>
      <c r="O36" s="23"/>
      <c r="P36" s="23"/>
      <c r="Q36" s="14"/>
      <c r="R36" s="11"/>
      <c r="S36" s="11"/>
      <c r="T36" s="11"/>
      <c r="U36" s="11"/>
      <c r="V36" s="11"/>
      <c r="W36" s="15"/>
      <c r="X36" s="25"/>
      <c r="Y36" s="25"/>
      <c r="Z36" s="25"/>
      <c r="AA36" s="25"/>
      <c r="AB36" s="25"/>
      <c r="AC36" s="25"/>
    </row>
    <row r="37" spans="1:29" x14ac:dyDescent="0.25">
      <c r="A37" s="23"/>
      <c r="B37" s="7"/>
      <c r="C37" s="4"/>
      <c r="D37" s="4"/>
      <c r="E37" s="4"/>
      <c r="F37" s="4"/>
      <c r="G37" s="49" t="str">
        <f>_xlfn.IFNA(ROUND(IF(D37&gt;=14,((VLOOKUP(B37&amp;C37,data!$A$1:$C$4,2,FALSE)*14)+(Land8!D37-14)*VLOOKUP(Land8!B37&amp;Land8!C37,data!$A$1:$C$4,3,FALSE)+VLOOKUP(E37,data!$J$1:$K$7,2,FALSE)),(VLOOKUP(B37&amp;C37,data!$A$1:$B$4,2,FALSE)*Land8!D37)+(VLOOKUP(Land8!E37,data!$J$1:$K$7,2,FALSE))),0)*F37,"")</f>
        <v/>
      </c>
      <c r="H37" s="23" t="str">
        <f t="shared" si="0"/>
        <v/>
      </c>
      <c r="I37" s="23"/>
      <c r="J37" s="23"/>
      <c r="K37" s="23"/>
      <c r="L37" s="23"/>
      <c r="M37" s="23"/>
      <c r="N37" s="23"/>
      <c r="O37" s="23"/>
      <c r="P37" s="23"/>
      <c r="Q37" s="14"/>
      <c r="R37" s="11"/>
      <c r="S37" s="11"/>
      <c r="T37" s="11"/>
      <c r="U37" s="11"/>
      <c r="V37" s="11"/>
      <c r="W37" s="15"/>
      <c r="X37" s="25"/>
      <c r="Y37" s="25"/>
      <c r="Z37" s="25"/>
      <c r="AA37" s="25"/>
      <c r="AB37" s="25"/>
      <c r="AC37" s="25"/>
    </row>
    <row r="38" spans="1:29" x14ac:dyDescent="0.25">
      <c r="A38" s="23"/>
      <c r="B38" s="7"/>
      <c r="C38" s="4"/>
      <c r="D38" s="4"/>
      <c r="E38" s="4"/>
      <c r="F38" s="4"/>
      <c r="G38" s="49" t="str">
        <f>_xlfn.IFNA(ROUND(IF(D38&gt;=14,((VLOOKUP(B38&amp;C38,data!$A$1:$C$4,2,FALSE)*14)+(Land8!D38-14)*VLOOKUP(Land8!B38&amp;Land8!C38,data!$A$1:$C$4,3,FALSE)+VLOOKUP(E38,data!$J$1:$K$7,2,FALSE)),(VLOOKUP(B38&amp;C38,data!$A$1:$B$4,2,FALSE)*Land8!D38)+(VLOOKUP(Land8!E38,data!$J$1:$K$7,2,FALSE))),0)*F38,"")</f>
        <v/>
      </c>
      <c r="H38" s="23" t="str">
        <f t="shared" si="0"/>
        <v/>
      </c>
      <c r="I38" s="23"/>
      <c r="J38" s="23"/>
      <c r="K38" s="23"/>
      <c r="L38" s="23"/>
      <c r="M38" s="23"/>
      <c r="N38" s="23"/>
      <c r="O38" s="23"/>
      <c r="P38" s="23"/>
      <c r="Q38" s="14"/>
      <c r="R38" s="11"/>
      <c r="S38" s="11"/>
      <c r="T38" s="11"/>
      <c r="U38" s="11"/>
      <c r="V38" s="11"/>
      <c r="W38" s="15"/>
      <c r="X38" s="25"/>
      <c r="Y38" s="25"/>
      <c r="Z38" s="25"/>
      <c r="AA38" s="25"/>
      <c r="AB38" s="25"/>
      <c r="AC38" s="25"/>
    </row>
    <row r="39" spans="1:29" x14ac:dyDescent="0.25">
      <c r="A39" s="23"/>
      <c r="B39" s="7"/>
      <c r="C39" s="4"/>
      <c r="D39" s="4"/>
      <c r="E39" s="4"/>
      <c r="F39" s="4"/>
      <c r="G39" s="49" t="str">
        <f>_xlfn.IFNA(ROUND(IF(D39&gt;=14,((VLOOKUP(B39&amp;C39,data!$A$1:$C$4,2,FALSE)*14)+(Land8!D39-14)*VLOOKUP(Land8!B39&amp;Land8!C39,data!$A$1:$C$4,3,FALSE)+VLOOKUP(E39,data!$J$1:$K$7,2,FALSE)),(VLOOKUP(B39&amp;C39,data!$A$1:$B$4,2,FALSE)*Land8!D39)+(VLOOKUP(Land8!E39,data!$J$1:$K$7,2,FALSE))),0)*F39,"")</f>
        <v/>
      </c>
      <c r="H39" s="23" t="str">
        <f t="shared" si="0"/>
        <v/>
      </c>
      <c r="I39" s="23"/>
      <c r="J39" s="23"/>
      <c r="K39" s="23"/>
      <c r="L39" s="23"/>
      <c r="M39" s="23"/>
      <c r="N39" s="23"/>
      <c r="O39" s="23"/>
      <c r="P39" s="23"/>
      <c r="Q39" s="14"/>
      <c r="R39" s="11"/>
      <c r="S39" s="11"/>
      <c r="T39" s="11"/>
      <c r="U39" s="11"/>
      <c r="V39" s="11"/>
      <c r="W39" s="15"/>
      <c r="X39" s="25"/>
      <c r="Y39" s="25"/>
      <c r="Z39" s="25"/>
      <c r="AA39" s="25"/>
      <c r="AB39" s="25"/>
      <c r="AC39" s="25"/>
    </row>
    <row r="40" spans="1:29" x14ac:dyDescent="0.25">
      <c r="A40" s="23"/>
      <c r="B40" s="7"/>
      <c r="C40" s="4"/>
      <c r="D40" s="4"/>
      <c r="E40" s="4"/>
      <c r="F40" s="4"/>
      <c r="G40" s="49" t="str">
        <f>_xlfn.IFNA(ROUND(IF(D40&gt;=14,((VLOOKUP(B40&amp;C40,data!$A$1:$C$4,2,FALSE)*14)+(Land8!D40-14)*VLOOKUP(Land8!B40&amp;Land8!C40,data!$A$1:$C$4,3,FALSE)+VLOOKUP(E40,data!$J$1:$K$7,2,FALSE)),(VLOOKUP(B40&amp;C40,data!$A$1:$B$4,2,FALSE)*Land8!D40)+(VLOOKUP(Land8!E40,data!$J$1:$K$7,2,FALSE))),0)*F40,"")</f>
        <v/>
      </c>
      <c r="H40" s="23" t="str">
        <f t="shared" si="0"/>
        <v/>
      </c>
      <c r="I40" s="23"/>
      <c r="J40" s="23"/>
      <c r="K40" s="23"/>
      <c r="L40" s="23"/>
      <c r="M40" s="23"/>
      <c r="N40" s="23"/>
      <c r="O40" s="23"/>
      <c r="P40" s="23"/>
      <c r="Q40" s="14"/>
      <c r="R40" s="11"/>
      <c r="S40" s="11"/>
      <c r="T40" s="11"/>
      <c r="U40" s="11"/>
      <c r="V40" s="11"/>
      <c r="W40" s="15"/>
      <c r="X40" s="25"/>
      <c r="Y40" s="25"/>
      <c r="Z40" s="25"/>
      <c r="AA40" s="25"/>
      <c r="AB40" s="25"/>
      <c r="AC40" s="25"/>
    </row>
    <row r="41" spans="1:29" ht="15.75" thickBot="1" x14ac:dyDescent="0.3">
      <c r="A41" s="23"/>
      <c r="B41" s="8"/>
      <c r="C41" s="9"/>
      <c r="D41" s="9"/>
      <c r="E41" s="9"/>
      <c r="F41" s="9"/>
      <c r="G41" s="49" t="str">
        <f>_xlfn.IFNA(ROUND(IF(D41&gt;=14,((VLOOKUP(B41&amp;C41,data!$A$1:$C$4,2,FALSE)*14)+(Land8!D41-14)*VLOOKUP(Land8!B41&amp;Land8!C41,data!$A$1:$C$4,3,FALSE)+VLOOKUP(E41,data!$J$1:$K$7,2,FALSE)),(VLOOKUP(B41&amp;C41,data!$A$1:$B$4,2,FALSE)*Land8!D41)+(VLOOKUP(Land8!E41,data!$J$1:$K$7,2,FALSE))),0)*F41,"")</f>
        <v/>
      </c>
      <c r="H41" s="23" t="str">
        <f t="shared" si="0"/>
        <v/>
      </c>
      <c r="I41" s="23"/>
      <c r="J41" s="23"/>
      <c r="K41" s="23"/>
      <c r="L41" s="23"/>
      <c r="M41" s="23"/>
      <c r="N41" s="23"/>
      <c r="O41" s="23"/>
      <c r="P41" s="23"/>
      <c r="Q41" s="14"/>
      <c r="R41" s="11"/>
      <c r="S41" s="11"/>
      <c r="T41" s="11"/>
      <c r="U41" s="11"/>
      <c r="V41" s="11"/>
      <c r="W41" s="15"/>
      <c r="X41" s="25"/>
      <c r="Y41" s="25"/>
      <c r="Z41" s="25"/>
      <c r="AA41" s="25"/>
      <c r="AB41" s="25"/>
      <c r="AC41" s="25"/>
    </row>
    <row r="42" spans="1:29" ht="15.75" thickBot="1" x14ac:dyDescent="0.3">
      <c r="A42" s="23"/>
      <c r="B42" s="4"/>
      <c r="C42" s="4"/>
      <c r="D42" s="4"/>
      <c r="E42" s="4"/>
      <c r="F42" s="4" t="s">
        <v>18</v>
      </c>
      <c r="G42" s="45">
        <f>SUM(G12:G41)</f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87" t="s">
        <v>201</v>
      </c>
      <c r="R42" s="88"/>
      <c r="S42" s="88"/>
      <c r="T42" s="88"/>
      <c r="U42" s="88"/>
      <c r="V42" s="88"/>
      <c r="W42" s="89"/>
      <c r="X42" s="25"/>
      <c r="Y42" s="25"/>
      <c r="Z42" s="25"/>
      <c r="AA42" s="25"/>
      <c r="AB42" s="25"/>
      <c r="AC42" s="25"/>
    </row>
    <row r="43" spans="1:29" ht="15.75" thickBo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87" t="s">
        <v>200</v>
      </c>
      <c r="R43" s="88"/>
      <c r="S43" s="88"/>
      <c r="T43" s="88"/>
      <c r="U43" s="88"/>
      <c r="V43" s="88"/>
      <c r="W43" s="89"/>
      <c r="X43" s="25"/>
      <c r="Y43" s="25"/>
      <c r="Z43" s="25"/>
      <c r="AA43" s="25"/>
      <c r="AB43" s="25"/>
      <c r="AC43" s="25"/>
    </row>
    <row r="44" spans="1:29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5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x14ac:dyDescent="0.25">
      <c r="A47" s="23"/>
      <c r="B47" s="24"/>
      <c r="C47" s="24"/>
      <c r="D47" s="24"/>
      <c r="E47" s="24"/>
      <c r="F47" s="24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25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3"/>
      <c r="O51" s="23"/>
      <c r="P51" s="2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5">
      <c r="A53" s="4"/>
      <c r="B53" s="20"/>
      <c r="C53" s="20"/>
      <c r="D53" s="20"/>
      <c r="E53" s="20"/>
      <c r="F53" s="20"/>
      <c r="G53" s="20"/>
      <c r="H53" s="4"/>
      <c r="I53" s="4"/>
      <c r="J53" s="4"/>
      <c r="K53" s="4"/>
      <c r="L53" s="4"/>
      <c r="M53" s="4"/>
      <c r="N53" s="4"/>
      <c r="O53" s="4"/>
      <c r="P53" s="4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5">
      <c r="A57" s="4"/>
      <c r="B57" s="4"/>
      <c r="C57" s="4"/>
      <c r="D57" s="4"/>
      <c r="E57" s="4"/>
      <c r="F57" s="4"/>
      <c r="G57" s="4"/>
      <c r="H57" s="20"/>
      <c r="I57" s="4"/>
      <c r="J57" s="4"/>
      <c r="K57" s="4"/>
      <c r="L57" s="4"/>
      <c r="M57" s="4"/>
      <c r="N57" s="4"/>
      <c r="O57" s="4"/>
      <c r="P57" s="4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5">
      <c r="A59" s="4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25">
      <c r="A63" s="4"/>
      <c r="B63" s="4"/>
      <c r="C63" s="4"/>
      <c r="D63" s="4"/>
      <c r="E63" s="4"/>
      <c r="F63" s="4"/>
      <c r="G63" s="4"/>
      <c r="H63" s="20"/>
      <c r="I63" s="4"/>
      <c r="J63" s="4"/>
      <c r="K63" s="4"/>
      <c r="L63" s="4"/>
      <c r="M63" s="4"/>
      <c r="N63" s="4"/>
      <c r="O63" s="4"/>
      <c r="P63" s="4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25">
      <c r="A65" s="4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25">
      <c r="A69" s="4"/>
      <c r="B69" s="4"/>
      <c r="C69" s="4"/>
      <c r="D69" s="4"/>
      <c r="E69" s="4"/>
      <c r="F69" s="4"/>
      <c r="G69" s="4"/>
      <c r="H69" s="20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25"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mergeCells count="5">
    <mergeCell ref="A1:AC9"/>
    <mergeCell ref="B10:D10"/>
    <mergeCell ref="Q11:W15"/>
    <mergeCell ref="Q42:W42"/>
    <mergeCell ref="Q43:W43"/>
  </mergeCells>
  <dataValidations count="4">
    <dataValidation type="list" allowBlank="1" showInputMessage="1" showErrorMessage="1" sqref="E48:E50 E54:E56 E60:E62 E66:E68 E12:E44" xr:uid="{064BD313-4B1F-4DA7-A0BE-1123E84F2E5E}">
      <formula1>Band</formula1>
    </dataValidation>
    <dataValidation type="list" allowBlank="1" showInputMessage="1" showErrorMessage="1" sqref="C48:C50 C54:C56 C60:C62 C66:C68 C12:C44" xr:uid="{906C3541-979F-47FC-B284-A66FFEAE2F98}">
      <formula1>richting</formula1>
    </dataValidation>
    <dataValidation type="list" allowBlank="1" showInputMessage="1" showErrorMessage="1" sqref="B48:B50 B54:B56 B60:B62 B66:B68 B12:B44" xr:uid="{A6747D54-801E-4CD4-8B72-CBD3F5135B9A}">
      <formula1>Type</formula1>
    </dataValidation>
    <dataValidation type="list" allowBlank="1" showInputMessage="1" showErrorMessage="1" sqref="B10:D10" xr:uid="{8B2EDA25-BBC3-41E4-99C1-E5C5F394C895}">
      <formula1>Landen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portrait (staand)" ma:contentTypeID="0x010100B14F659BCD6B4D44A071072585BC7B40007F69A81DEB78C74383ACB203F0D22356" ma:contentTypeVersion="2" ma:contentTypeDescription="Een nieuw document maken." ma:contentTypeScope="" ma:versionID="69fdb05fd5e5cfa8cdd440c02a6d1c8b">
  <xsd:schema xmlns:xsd="http://www.w3.org/2001/XMLSchema" xmlns:xs="http://www.w3.org/2001/XMLSchema" xmlns:p="http://schemas.microsoft.com/office/2006/metadata/properties" xmlns:ns2="27a646ec-b11d-44f2-b007-16ce52b3018b" targetNamespace="http://schemas.microsoft.com/office/2006/metadata/properties" ma:root="true" ma:fieldsID="5fd0ba0c43b464ad3a628601be51ba5d" ns2:_="">
    <xsd:import namespace="27a646ec-b11d-44f2-b007-16ce52b3018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646ec-b11d-44f2-b007-16ce52b301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7a646ec-b11d-44f2-b007-16ce52b3018b">DEPDOC-959341906-129662</_dlc_DocId>
    <_dlc_DocIdUrl xmlns="27a646ec-b11d-44f2-b007-16ce52b3018b">
      <Url>https://nuffic.sharepoint.com/sites/departments/na/_layouts/15/DocIdRedir.aspx?ID=DEPDOC-959341906-129662</Url>
      <Description>DEPDOC-959341906-129662</Description>
    </_dlc_DocIdUrl>
  </documentManagement>
</p:properties>
</file>

<file path=customXml/item4.xml><?xml version="1.0" encoding="utf-8"?>
<?mso-contentType ?>
<SharedContentType xmlns="Microsoft.SharePoint.Taxonomy.ContentTypeSync" SourceId="4ae14868-6f31-44f0-b410-52f19e37ad77" ContentTypeId="0x010100B14F659BCD6B4D44A071072585BC7B40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C4248C-FEA2-4BC8-9056-59AF57A8247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393A39A-7BB5-478E-B6D9-556F32CFD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646ec-b11d-44f2-b007-16ce52b30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DECB4-A682-4982-A3EF-D904C1B71980}">
  <ds:schemaRefs>
    <ds:schemaRef ds:uri="http://purl.org/dc/elements/1.1/"/>
    <ds:schemaRef ds:uri="http://schemas.microsoft.com/office/infopath/2007/PartnerControls"/>
    <ds:schemaRef ds:uri="27a646ec-b11d-44f2-b007-16ce52b3018b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AAA5107-357A-400A-BA00-0D0412374A7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E49E77C-F350-41BA-8B09-39DD01E2D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4</vt:i4>
      </vt:variant>
    </vt:vector>
  </HeadingPairs>
  <TitlesOfParts>
    <vt:vector size="24" baseType="lpstr">
      <vt:lpstr>Totals</vt:lpstr>
      <vt:lpstr>Land1</vt:lpstr>
      <vt:lpstr>Land2</vt:lpstr>
      <vt:lpstr>Land3</vt:lpstr>
      <vt:lpstr>Land4</vt:lpstr>
      <vt:lpstr>Land5</vt:lpstr>
      <vt:lpstr>Land6</vt:lpstr>
      <vt:lpstr>Land7</vt:lpstr>
      <vt:lpstr>Land8</vt:lpstr>
      <vt:lpstr>Land9</vt:lpstr>
      <vt:lpstr>Land10</vt:lpstr>
      <vt:lpstr>Land11</vt:lpstr>
      <vt:lpstr>Land12</vt:lpstr>
      <vt:lpstr>Land13</vt:lpstr>
      <vt:lpstr>Land14</vt:lpstr>
      <vt:lpstr>Land15</vt:lpstr>
      <vt:lpstr>Land16</vt:lpstr>
      <vt:lpstr>Land17</vt:lpstr>
      <vt:lpstr>Duur (Eu methodiek)</vt:lpstr>
      <vt:lpstr>data</vt:lpstr>
      <vt:lpstr>Band</vt:lpstr>
      <vt:lpstr>Landen</vt:lpstr>
      <vt:lpstr>richting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Nentenaar</dc:creator>
  <cp:lastModifiedBy>Marijn van Grunsven</cp:lastModifiedBy>
  <dcterms:created xsi:type="dcterms:W3CDTF">2018-10-11T10:21:07Z</dcterms:created>
  <dcterms:modified xsi:type="dcterms:W3CDTF">2019-09-06T11:34:13Z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0x010100B14F659BCD6B4D44A071072585BC7B40007F69A81DEB78C74383ACB203F0D22356</vt:lpwstr>
  </property>
  <property fmtid="{D5CDD505-2E9C-101B-9397-08002B2CF9AE}" pid="3" name="_dlc_DocIdItemGuid">
    <vt:lpwstr>0b0199f0-81e9-45f7-904b-c0b4530cc297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</Properties>
</file>